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第19表 (Ｒ2)" sheetId="1" r:id="rId1"/>
  </sheets>
  <definedNames>
    <definedName name="_xlnm.Print_Area" localSheetId="0">'第19表 (Ｒ2)'!$A$1:$AS$64</definedName>
  </definedNames>
  <calcPr fullCalcOnLoad="1"/>
</workbook>
</file>

<file path=xl/sharedStrings.xml><?xml version="1.0" encoding="utf-8"?>
<sst xmlns="http://schemas.openxmlformats.org/spreadsheetml/2006/main" count="94" uniqueCount="37">
  <si>
    <t>人</t>
  </si>
  <si>
    <t>-</t>
  </si>
  <si>
    <t>総数</t>
  </si>
  <si>
    <t>　 第19表  在学か否かの別・最終卒業学校の種類（6区分），年齢　　（5歳階級），男女別15歳以上人口</t>
  </si>
  <si>
    <t>男女</t>
  </si>
  <si>
    <t>卒</t>
  </si>
  <si>
    <t>業</t>
  </si>
  <si>
    <t>者</t>
  </si>
  <si>
    <t>在学者</t>
  </si>
  <si>
    <t>未就学者</t>
  </si>
  <si>
    <t>年齢（5歳階級）</t>
  </si>
  <si>
    <t>小学校・中学校</t>
  </si>
  <si>
    <t>高校・旧中</t>
  </si>
  <si>
    <t>短大・高専</t>
  </si>
  <si>
    <t>大学・大学院</t>
  </si>
  <si>
    <t>1 5 ～ 1 9 歳</t>
  </si>
  <si>
    <t>2 0 ～ 2 4 歳</t>
  </si>
  <si>
    <t>2 5 ～ 2 9 歳</t>
  </si>
  <si>
    <t>3 0 ～ 3 4 歳</t>
  </si>
  <si>
    <t>3 5 ～ 3 9 歳</t>
  </si>
  <si>
    <t>4 0 ～ 4 4 歳</t>
  </si>
  <si>
    <t>4 5 ～ 4 9 歳</t>
  </si>
  <si>
    <t>5 0 ～ 5 4 歳</t>
  </si>
  <si>
    <t>5 5 ～ 5 9 歳</t>
  </si>
  <si>
    <t>6 0 ～ 6 4 歳</t>
  </si>
  <si>
    <t>6 5 ～ 6 9 歳</t>
  </si>
  <si>
    <t>7 0 ～ 7 4 歳</t>
  </si>
  <si>
    <t>7 5 ～ 7 9 歳</t>
  </si>
  <si>
    <t>8 0 ～ 8 4 歳</t>
  </si>
  <si>
    <t>8 5 歳 以 上</t>
  </si>
  <si>
    <t xml:space="preserve">       男</t>
  </si>
  <si>
    <t xml:space="preserve">       女</t>
  </si>
  <si>
    <t>注１：総数には在学か否かの別「不詳」を含む。</t>
  </si>
  <si>
    <t>注２：卒業者の総数には最終卒業学校の種類「不詳」を含む。</t>
  </si>
  <si>
    <t>注３：専修学校専門課程（専門学校）・各種学校については、入学資格や修業年限によりいずれかの</t>
  </si>
  <si>
    <t>学校区分に含まれる。</t>
  </si>
  <si>
    <t>注４：専修学校高等課程（高等専修学校）を含む。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</si>
</sst>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_ * #,##0.0_ ;_ * \-#,##0.0_ ;_ * &quot;-&quot;?_ ;_ @_ "/>
    <numFmt numFmtId="180" formatCode="0.0E+00"/>
    <numFmt numFmtId="181" formatCode="#,##0_);[Red]\(#,##0\)"/>
    <numFmt numFmtId="182" formatCode="\-"/>
    <numFmt numFmtId="183" formatCode="&quot;¥&quot;#,##0_);[Red]\(&quot;¥&quot;#,##0\)"/>
    <numFmt numFmtId="184" formatCode="0.0%"/>
    <numFmt numFmtId="185" formatCode="0_);[Red]\(0\)"/>
    <numFmt numFmtId="186" formatCode="0.0_);[Red]\(0.0\)"/>
    <numFmt numFmtId="187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8" fontId="2" fillId="0" borderId="0" xfId="50" applyFont="1" applyBorder="1" applyAlignment="1">
      <alignment horizontal="right"/>
    </xf>
    <xf numFmtId="38" fontId="9" fillId="0" borderId="0" xfId="50" applyFont="1" applyBorder="1" applyAlignment="1">
      <alignment horizontal="right"/>
    </xf>
    <xf numFmtId="38" fontId="9" fillId="0" borderId="11" xfId="50" applyFont="1" applyBorder="1" applyAlignment="1">
      <alignment horizontal="right"/>
    </xf>
    <xf numFmtId="38" fontId="9" fillId="0" borderId="0" xfId="50" applyFont="1" applyAlignment="1">
      <alignment horizontal="right"/>
    </xf>
    <xf numFmtId="38" fontId="2" fillId="0" borderId="0" xfId="50" applyFont="1" applyAlignment="1">
      <alignment horizontal="right"/>
    </xf>
    <xf numFmtId="38" fontId="2" fillId="0" borderId="22" xfId="50" applyFont="1" applyBorder="1" applyAlignment="1">
      <alignment horizontal="right"/>
    </xf>
    <xf numFmtId="38" fontId="9" fillId="0" borderId="22" xfId="50" applyFont="1" applyBorder="1" applyAlignment="1">
      <alignment horizontal="right"/>
    </xf>
    <xf numFmtId="38" fontId="0" fillId="0" borderId="0" xfId="50" applyFont="1" applyAlignment="1">
      <alignment horizontal="right"/>
    </xf>
    <xf numFmtId="38" fontId="2" fillId="0" borderId="0" xfId="50" applyFont="1" applyAlignment="1">
      <alignment/>
    </xf>
    <xf numFmtId="38" fontId="2" fillId="0" borderId="0" xfId="0" applyNumberFormat="1" applyFont="1" applyAlignment="1">
      <alignment/>
    </xf>
    <xf numFmtId="38" fontId="2" fillId="0" borderId="11" xfId="50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38" fontId="10" fillId="0" borderId="0" xfId="50" applyFont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vertical="center"/>
    </xf>
    <xf numFmtId="38" fontId="2" fillId="0" borderId="0" xfId="50" applyFont="1" applyBorder="1" applyAlignment="1">
      <alignment/>
    </xf>
    <xf numFmtId="38" fontId="0" fillId="0" borderId="0" xfId="50" applyFont="1" applyBorder="1" applyAlignment="1">
      <alignment/>
    </xf>
    <xf numFmtId="38" fontId="4" fillId="0" borderId="0" xfId="5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8" fontId="0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38" fontId="4" fillId="0" borderId="0" xfId="50" applyFont="1" applyBorder="1" applyAlignment="1">
      <alignment horizontal="right"/>
    </xf>
    <xf numFmtId="0" fontId="7" fillId="0" borderId="0" xfId="0" applyFont="1" applyBorder="1" applyAlignment="1">
      <alignment/>
    </xf>
    <xf numFmtId="38" fontId="2" fillId="0" borderId="0" xfId="5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38" fontId="3" fillId="0" borderId="0" xfId="50" applyFont="1" applyBorder="1" applyAlignment="1">
      <alignment horizontal="right"/>
    </xf>
    <xf numFmtId="38" fontId="2" fillId="0" borderId="0" xfId="5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" fillId="0" borderId="0" xfId="50" applyNumberFormat="1" applyFont="1" applyBorder="1" applyAlignment="1">
      <alignment/>
    </xf>
    <xf numFmtId="41" fontId="0" fillId="0" borderId="0" xfId="5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38" fontId="11" fillId="0" borderId="0" xfId="5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2" fillId="0" borderId="0" xfId="50" applyNumberFormat="1" applyFont="1" applyBorder="1" applyAlignment="1">
      <alignment horizontal="right"/>
    </xf>
    <xf numFmtId="177" fontId="2" fillId="0" borderId="0" xfId="50" applyNumberFormat="1" applyFont="1" applyBorder="1" applyAlignment="1">
      <alignment/>
    </xf>
    <xf numFmtId="177" fontId="0" fillId="0" borderId="0" xfId="50" applyNumberFormat="1" applyFont="1" applyBorder="1" applyAlignment="1">
      <alignment/>
    </xf>
    <xf numFmtId="179" fontId="2" fillId="0" borderId="0" xfId="50" applyNumberFormat="1" applyFont="1" applyBorder="1" applyAlignment="1">
      <alignment/>
    </xf>
    <xf numFmtId="179" fontId="0" fillId="0" borderId="0" xfId="50" applyNumberFormat="1" applyFont="1" applyBorder="1" applyAlignment="1">
      <alignment/>
    </xf>
    <xf numFmtId="177" fontId="2" fillId="0" borderId="0" xfId="50" applyNumberFormat="1" applyFont="1" applyBorder="1" applyAlignment="1">
      <alignment horizontal="right"/>
    </xf>
    <xf numFmtId="177" fontId="0" fillId="0" borderId="0" xfId="50" applyNumberFormat="1" applyFont="1" applyBorder="1" applyAlignment="1">
      <alignment horizontal="right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73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1.875" style="0" customWidth="1"/>
    <col min="3" max="3" width="18.375" style="0" customWidth="1"/>
    <col min="4" max="4" width="1.75390625" style="0" customWidth="1"/>
    <col min="5" max="5" width="3.375" style="0" customWidth="1"/>
    <col min="6" max="6" width="2.375" style="0" customWidth="1"/>
    <col min="7" max="7" width="12.125" style="0" customWidth="1"/>
    <col min="8" max="8" width="1.37890625" style="0" customWidth="1"/>
    <col min="9" max="10" width="1.875" style="0" customWidth="1"/>
    <col min="11" max="11" width="2.375" style="0" customWidth="1"/>
    <col min="12" max="12" width="12.125" style="0" customWidth="1"/>
    <col min="13" max="13" width="1.37890625" style="0" customWidth="1"/>
    <col min="14" max="15" width="1.875" style="0" customWidth="1"/>
    <col min="16" max="16" width="2.375" style="0" customWidth="1"/>
    <col min="17" max="17" width="12.125" style="0" customWidth="1"/>
    <col min="18" max="18" width="1.37890625" style="0" customWidth="1"/>
    <col min="19" max="19" width="2.125" style="0" customWidth="1"/>
    <col min="20" max="20" width="1.875" style="0" customWidth="1"/>
    <col min="21" max="21" width="2.125" style="0" customWidth="1"/>
    <col min="22" max="22" width="11.125" style="0" customWidth="1"/>
    <col min="23" max="23" width="1.25" style="0" customWidth="1"/>
    <col min="24" max="24" width="1.4921875" style="0" customWidth="1"/>
    <col min="25" max="25" width="1.75390625" style="0" customWidth="1"/>
    <col min="26" max="26" width="2.25390625" style="0" customWidth="1"/>
    <col min="27" max="27" width="11.125" style="0" customWidth="1"/>
    <col min="28" max="28" width="1.25" style="0" customWidth="1"/>
    <col min="29" max="29" width="1.4921875" style="0" customWidth="1"/>
    <col min="30" max="30" width="1.875" style="0" customWidth="1"/>
    <col min="31" max="31" width="2.125" style="0" customWidth="1"/>
    <col min="32" max="32" width="11.125" style="0" customWidth="1"/>
    <col min="33" max="33" width="1.25" style="0" customWidth="1"/>
    <col min="34" max="34" width="1.4921875" style="0" customWidth="1"/>
    <col min="35" max="35" width="1.875" style="0" customWidth="1"/>
    <col min="36" max="36" width="2.125" style="0" customWidth="1"/>
    <col min="37" max="37" width="11.125" style="0" customWidth="1"/>
    <col min="38" max="38" width="1.12109375" style="0" customWidth="1"/>
    <col min="39" max="39" width="1.4921875" style="0" customWidth="1"/>
    <col min="40" max="40" width="1.875" style="0" customWidth="1"/>
    <col min="41" max="41" width="2.125" style="0" customWidth="1"/>
    <col min="42" max="42" width="11.125" style="0" customWidth="1"/>
    <col min="43" max="43" width="1.12109375" style="0" customWidth="1"/>
    <col min="44" max="44" width="1.4921875" style="0" customWidth="1"/>
    <col min="45" max="45" width="2.125" style="0" customWidth="1"/>
    <col min="46" max="46" width="3.00390625" style="0" customWidth="1"/>
    <col min="47" max="48" width="8.50390625" style="0" bestFit="1" customWidth="1"/>
    <col min="49" max="52" width="7.50390625" style="0" bestFit="1" customWidth="1"/>
    <col min="53" max="53" width="6.50390625" style="0" bestFit="1" customWidth="1"/>
    <col min="54" max="54" width="4.50390625" style="0" bestFit="1" customWidth="1"/>
  </cols>
  <sheetData>
    <row r="1" s="1" customFormat="1" ht="18" customHeight="1">
      <c r="C1" s="13" t="s">
        <v>3</v>
      </c>
    </row>
    <row r="2" spans="1:45" s="1" customFormat="1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" customFormat="1" ht="21" customHeight="1">
      <c r="A3" s="14"/>
      <c r="B3" s="80" t="s">
        <v>4</v>
      </c>
      <c r="C3" s="84"/>
      <c r="D3" s="84"/>
      <c r="E3" s="14"/>
      <c r="F3" s="15"/>
      <c r="G3" s="80" t="s">
        <v>2</v>
      </c>
      <c r="H3" s="84"/>
      <c r="I3" s="84"/>
      <c r="J3" s="16"/>
      <c r="K3" s="17"/>
      <c r="L3" s="18"/>
      <c r="M3" s="18"/>
      <c r="N3" s="18"/>
      <c r="O3" s="18"/>
      <c r="P3" s="18"/>
      <c r="Q3" s="19" t="s">
        <v>5</v>
      </c>
      <c r="R3" s="18"/>
      <c r="S3" s="18"/>
      <c r="T3" s="18"/>
      <c r="U3" s="18"/>
      <c r="V3" s="18"/>
      <c r="W3" s="18"/>
      <c r="X3" s="18"/>
      <c r="Y3" s="19" t="s">
        <v>6</v>
      </c>
      <c r="Z3" s="18"/>
      <c r="AA3" s="18"/>
      <c r="AB3" s="18"/>
      <c r="AC3" s="18"/>
      <c r="AD3" s="18"/>
      <c r="AE3" s="19" t="s">
        <v>7</v>
      </c>
      <c r="AF3" s="18"/>
      <c r="AG3" s="18"/>
      <c r="AH3" s="18"/>
      <c r="AI3" s="18"/>
      <c r="AJ3" s="15"/>
      <c r="AK3" s="80" t="s">
        <v>8</v>
      </c>
      <c r="AL3" s="80"/>
      <c r="AM3" s="84"/>
      <c r="AN3" s="16"/>
      <c r="AO3" s="14"/>
      <c r="AP3" s="80" t="s">
        <v>9</v>
      </c>
      <c r="AQ3" s="80"/>
      <c r="AR3" s="84"/>
      <c r="AS3" s="14"/>
    </row>
    <row r="4" spans="1:45" s="1" customFormat="1" ht="21" customHeight="1">
      <c r="A4" s="10"/>
      <c r="B4" s="81" t="s">
        <v>10</v>
      </c>
      <c r="C4" s="85"/>
      <c r="D4" s="85"/>
      <c r="E4" s="10"/>
      <c r="F4" s="20"/>
      <c r="G4" s="85"/>
      <c r="H4" s="85"/>
      <c r="I4" s="85"/>
      <c r="J4" s="11"/>
      <c r="K4" s="10"/>
      <c r="L4" s="86" t="s">
        <v>2</v>
      </c>
      <c r="M4" s="87"/>
      <c r="N4" s="87"/>
      <c r="O4" s="10"/>
      <c r="P4" s="21"/>
      <c r="Q4" s="86" t="s">
        <v>11</v>
      </c>
      <c r="R4" s="87"/>
      <c r="S4" s="87"/>
      <c r="T4" s="22"/>
      <c r="U4" s="21"/>
      <c r="V4" s="86" t="s">
        <v>12</v>
      </c>
      <c r="W4" s="86"/>
      <c r="X4" s="87"/>
      <c r="Y4" s="22"/>
      <c r="Z4" s="10"/>
      <c r="AA4" s="86" t="s">
        <v>13</v>
      </c>
      <c r="AB4" s="86"/>
      <c r="AC4" s="87"/>
      <c r="AD4" s="10"/>
      <c r="AE4" s="21"/>
      <c r="AF4" s="86" t="s">
        <v>14</v>
      </c>
      <c r="AG4" s="86"/>
      <c r="AH4" s="87"/>
      <c r="AI4" s="22"/>
      <c r="AJ4" s="10"/>
      <c r="AK4" s="81"/>
      <c r="AL4" s="81"/>
      <c r="AM4" s="85"/>
      <c r="AN4" s="11"/>
      <c r="AO4" s="10"/>
      <c r="AP4" s="81"/>
      <c r="AQ4" s="81"/>
      <c r="AR4" s="85"/>
      <c r="AS4" s="10"/>
    </row>
    <row r="5" spans="6:44" s="1" customFormat="1" ht="13.5">
      <c r="F5" s="23"/>
      <c r="G5" s="4"/>
      <c r="H5" s="4"/>
      <c r="I5" s="24" t="s">
        <v>0</v>
      </c>
      <c r="J5" s="9"/>
      <c r="N5" s="25" t="s">
        <v>0</v>
      </c>
      <c r="P5" s="23"/>
      <c r="Q5" s="4"/>
      <c r="R5" s="4"/>
      <c r="S5" s="24" t="s">
        <v>0</v>
      </c>
      <c r="T5" s="9"/>
      <c r="U5" s="23"/>
      <c r="V5" s="4"/>
      <c r="W5" s="4"/>
      <c r="X5" s="24" t="s">
        <v>0</v>
      </c>
      <c r="Y5" s="9"/>
      <c r="AC5" s="25" t="s">
        <v>0</v>
      </c>
      <c r="AE5" s="23"/>
      <c r="AF5" s="4"/>
      <c r="AG5" s="4"/>
      <c r="AH5" s="24" t="s">
        <v>0</v>
      </c>
      <c r="AI5" s="9"/>
      <c r="AM5" s="25" t="s">
        <v>0</v>
      </c>
      <c r="AN5" s="9"/>
      <c r="AR5" s="25" t="s">
        <v>0</v>
      </c>
    </row>
    <row r="6" spans="2:54" s="1" customFormat="1" ht="13.5" customHeight="1">
      <c r="B6" s="82" t="s">
        <v>2</v>
      </c>
      <c r="C6" s="83"/>
      <c r="D6" s="83"/>
      <c r="F6" s="23"/>
      <c r="G6" s="26">
        <v>111456</v>
      </c>
      <c r="H6" s="27"/>
      <c r="I6" s="27"/>
      <c r="J6" s="28"/>
      <c r="K6" s="29"/>
      <c r="L6" s="26">
        <v>105201</v>
      </c>
      <c r="M6" s="30"/>
      <c r="N6" s="30"/>
      <c r="O6" s="30"/>
      <c r="P6" s="31"/>
      <c r="Q6" s="26">
        <f>740+15779</f>
        <v>16519</v>
      </c>
      <c r="R6" s="27"/>
      <c r="S6" s="27"/>
      <c r="T6" s="28"/>
      <c r="U6" s="32"/>
      <c r="V6" s="26">
        <v>49034</v>
      </c>
      <c r="W6" s="27"/>
      <c r="X6" s="27"/>
      <c r="Y6" s="28"/>
      <c r="Z6" s="29"/>
      <c r="AA6" s="26">
        <v>14022</v>
      </c>
      <c r="AB6" s="26"/>
      <c r="AC6" s="30"/>
      <c r="AD6" s="30"/>
      <c r="AE6" s="31"/>
      <c r="AF6" s="26">
        <f>16288+1493</f>
        <v>17781</v>
      </c>
      <c r="AG6" s="27"/>
      <c r="AH6" s="27"/>
      <c r="AI6" s="28"/>
      <c r="AJ6" s="29"/>
      <c r="AK6" s="26">
        <v>6172</v>
      </c>
      <c r="AL6" s="29"/>
      <c r="AM6" s="29"/>
      <c r="AN6" s="28"/>
      <c r="AO6" s="29"/>
      <c r="AP6" s="26">
        <v>82</v>
      </c>
      <c r="AQ6" s="33"/>
      <c r="AR6" s="33"/>
      <c r="AS6" s="34"/>
      <c r="AU6" s="35">
        <f>SUM(G8:G22)</f>
        <v>111456</v>
      </c>
      <c r="AV6" s="35">
        <f>SUM(L8:L22)</f>
        <v>105201</v>
      </c>
      <c r="AW6" s="35">
        <f>SUM(Q8:Q22)</f>
        <v>16519</v>
      </c>
      <c r="AX6" s="35">
        <f>SUM(V8:V22)</f>
        <v>49034</v>
      </c>
      <c r="AY6" s="35">
        <f>SUM(AA8:AA22)</f>
        <v>14022</v>
      </c>
      <c r="AZ6" s="35">
        <f>SUM(AF8:AF22)</f>
        <v>17781</v>
      </c>
      <c r="BA6" s="35">
        <f>SUM(AK8:AK22)</f>
        <v>6172</v>
      </c>
      <c r="BB6" s="35">
        <f>SUM(AP8:AP22)</f>
        <v>82</v>
      </c>
    </row>
    <row r="7" spans="6:45" s="1" customFormat="1" ht="6.75" customHeight="1">
      <c r="F7" s="23"/>
      <c r="G7" s="26"/>
      <c r="H7" s="27"/>
      <c r="I7" s="27"/>
      <c r="J7" s="28"/>
      <c r="K7" s="29"/>
      <c r="L7" s="26"/>
      <c r="M7" s="30"/>
      <c r="N7" s="30"/>
      <c r="O7" s="30"/>
      <c r="P7" s="31"/>
      <c r="Q7" s="26"/>
      <c r="R7" s="26"/>
      <c r="S7" s="26"/>
      <c r="T7" s="36"/>
      <c r="U7" s="31"/>
      <c r="V7" s="26"/>
      <c r="W7" s="26"/>
      <c r="X7" s="26"/>
      <c r="Y7" s="36"/>
      <c r="Z7" s="30"/>
      <c r="AA7" s="26"/>
      <c r="AB7" s="30"/>
      <c r="AC7" s="30"/>
      <c r="AD7" s="30"/>
      <c r="AE7" s="31"/>
      <c r="AF7" s="26"/>
      <c r="AG7" s="26"/>
      <c r="AH7" s="26"/>
      <c r="AI7" s="36"/>
      <c r="AJ7" s="30"/>
      <c r="AK7" s="26"/>
      <c r="AL7" s="30"/>
      <c r="AM7" s="30"/>
      <c r="AN7" s="36"/>
      <c r="AO7" s="30"/>
      <c r="AP7" s="26"/>
      <c r="AQ7" s="33"/>
      <c r="AR7" s="33"/>
      <c r="AS7" s="34"/>
    </row>
    <row r="8" spans="3:54" s="1" customFormat="1" ht="13.5">
      <c r="C8" s="37" t="s">
        <v>15</v>
      </c>
      <c r="F8" s="23"/>
      <c r="G8" s="26">
        <v>5870</v>
      </c>
      <c r="H8" s="27"/>
      <c r="I8" s="27"/>
      <c r="J8" s="28"/>
      <c r="K8" s="29"/>
      <c r="L8" s="26">
        <v>735</v>
      </c>
      <c r="M8" s="30"/>
      <c r="N8" s="30"/>
      <c r="O8" s="30"/>
      <c r="P8" s="31"/>
      <c r="Q8" s="26">
        <v>126</v>
      </c>
      <c r="R8" s="27"/>
      <c r="S8" s="27"/>
      <c r="T8" s="28"/>
      <c r="U8" s="32"/>
      <c r="V8" s="26">
        <v>609</v>
      </c>
      <c r="W8" s="27"/>
      <c r="X8" s="27"/>
      <c r="Y8" s="28"/>
      <c r="Z8" s="29"/>
      <c r="AA8" s="26" t="s">
        <v>1</v>
      </c>
      <c r="AB8" s="29"/>
      <c r="AC8" s="29"/>
      <c r="AD8" s="29"/>
      <c r="AE8" s="32"/>
      <c r="AF8" s="26" t="s">
        <v>1</v>
      </c>
      <c r="AG8" s="27"/>
      <c r="AH8" s="27"/>
      <c r="AI8" s="28"/>
      <c r="AJ8" s="29"/>
      <c r="AK8" s="26">
        <v>5133</v>
      </c>
      <c r="AL8" s="29"/>
      <c r="AM8" s="29"/>
      <c r="AN8" s="28"/>
      <c r="AO8" s="29"/>
      <c r="AP8" s="26">
        <v>1</v>
      </c>
      <c r="AQ8" s="33"/>
      <c r="AR8" s="33"/>
      <c r="AS8" s="34"/>
      <c r="AU8" s="35">
        <f aca="true" t="shared" si="0" ref="AU8:BB8">SUM(AU24:AU42)</f>
        <v>111456</v>
      </c>
      <c r="AV8" s="35">
        <f t="shared" si="0"/>
        <v>105201</v>
      </c>
      <c r="AW8" s="35">
        <f t="shared" si="0"/>
        <v>16519</v>
      </c>
      <c r="AX8" s="35">
        <f t="shared" si="0"/>
        <v>49034</v>
      </c>
      <c r="AY8" s="35">
        <f t="shared" si="0"/>
        <v>14022</v>
      </c>
      <c r="AZ8" s="35">
        <f t="shared" si="0"/>
        <v>17781</v>
      </c>
      <c r="BA8" s="35">
        <f t="shared" si="0"/>
        <v>6172</v>
      </c>
      <c r="BB8" s="35">
        <f t="shared" si="0"/>
        <v>82</v>
      </c>
    </row>
    <row r="9" spans="3:45" s="1" customFormat="1" ht="13.5">
      <c r="C9" s="37" t="s">
        <v>16</v>
      </c>
      <c r="F9" s="23"/>
      <c r="G9" s="26">
        <v>5011</v>
      </c>
      <c r="H9" s="27"/>
      <c r="I9" s="27"/>
      <c r="J9" s="28"/>
      <c r="K9" s="29"/>
      <c r="L9" s="26">
        <v>4074</v>
      </c>
      <c r="M9" s="30"/>
      <c r="N9" s="30"/>
      <c r="O9" s="30"/>
      <c r="P9" s="31"/>
      <c r="Q9" s="26">
        <f>5+191</f>
        <v>196</v>
      </c>
      <c r="R9" s="27"/>
      <c r="S9" s="27"/>
      <c r="T9" s="28"/>
      <c r="U9" s="32"/>
      <c r="V9" s="26">
        <v>2082</v>
      </c>
      <c r="W9" s="27"/>
      <c r="X9" s="27"/>
      <c r="Y9" s="28"/>
      <c r="Z9" s="29"/>
      <c r="AA9" s="26">
        <v>762</v>
      </c>
      <c r="AB9" s="29"/>
      <c r="AC9" s="29"/>
      <c r="AD9" s="29"/>
      <c r="AE9" s="32"/>
      <c r="AF9" s="26">
        <f>711+30</f>
        <v>741</v>
      </c>
      <c r="AG9" s="27"/>
      <c r="AH9" s="27"/>
      <c r="AI9" s="28"/>
      <c r="AJ9" s="29"/>
      <c r="AK9" s="26">
        <v>928</v>
      </c>
      <c r="AL9" s="29"/>
      <c r="AM9" s="29"/>
      <c r="AN9" s="28"/>
      <c r="AO9" s="29"/>
      <c r="AP9" s="26">
        <v>9</v>
      </c>
      <c r="AQ9" s="33"/>
      <c r="AR9" s="33"/>
      <c r="AS9" s="34"/>
    </row>
    <row r="10" spans="3:45" s="1" customFormat="1" ht="13.5">
      <c r="C10" s="37" t="s">
        <v>17</v>
      </c>
      <c r="F10" s="23"/>
      <c r="G10" s="26">
        <v>5567</v>
      </c>
      <c r="H10" s="27"/>
      <c r="I10" s="27"/>
      <c r="J10" s="28"/>
      <c r="K10" s="29"/>
      <c r="L10" s="26">
        <v>5512</v>
      </c>
      <c r="M10" s="30"/>
      <c r="N10" s="30"/>
      <c r="O10" s="30"/>
      <c r="P10" s="31"/>
      <c r="Q10" s="26">
        <f>3+251</f>
        <v>254</v>
      </c>
      <c r="R10" s="27"/>
      <c r="S10" s="27"/>
      <c r="T10" s="28"/>
      <c r="U10" s="32"/>
      <c r="V10" s="26">
        <v>1936</v>
      </c>
      <c r="W10" s="27"/>
      <c r="X10" s="27"/>
      <c r="Y10" s="28"/>
      <c r="Z10" s="29"/>
      <c r="AA10" s="26">
        <v>854</v>
      </c>
      <c r="AB10" s="29"/>
      <c r="AC10" s="29"/>
      <c r="AD10" s="29"/>
      <c r="AE10" s="32"/>
      <c r="AF10" s="26">
        <f>1580+304</f>
        <v>1884</v>
      </c>
      <c r="AG10" s="27"/>
      <c r="AH10" s="27"/>
      <c r="AI10" s="28"/>
      <c r="AJ10" s="29"/>
      <c r="AK10" s="26">
        <v>51</v>
      </c>
      <c r="AL10" s="29"/>
      <c r="AM10" s="29"/>
      <c r="AN10" s="28"/>
      <c r="AO10" s="29"/>
      <c r="AP10" s="26">
        <v>4</v>
      </c>
      <c r="AQ10" s="33"/>
      <c r="AR10" s="33"/>
      <c r="AS10" s="34"/>
    </row>
    <row r="11" spans="3:45" s="1" customFormat="1" ht="13.5">
      <c r="C11" s="37" t="s">
        <v>18</v>
      </c>
      <c r="F11" s="23"/>
      <c r="G11" s="26">
        <v>6398</v>
      </c>
      <c r="H11" s="27"/>
      <c r="I11" s="27"/>
      <c r="J11" s="28"/>
      <c r="K11" s="29"/>
      <c r="L11" s="26">
        <v>6375</v>
      </c>
      <c r="M11" s="30"/>
      <c r="N11" s="30"/>
      <c r="O11" s="30"/>
      <c r="P11" s="31"/>
      <c r="Q11" s="26">
        <f>2+371</f>
        <v>373</v>
      </c>
      <c r="R11" s="27"/>
      <c r="S11" s="27"/>
      <c r="T11" s="28"/>
      <c r="U11" s="32"/>
      <c r="V11" s="26">
        <v>2402</v>
      </c>
      <c r="W11" s="27"/>
      <c r="X11" s="27"/>
      <c r="Y11" s="28"/>
      <c r="Z11" s="29"/>
      <c r="AA11" s="26">
        <v>1019</v>
      </c>
      <c r="AB11" s="29"/>
      <c r="AC11" s="29"/>
      <c r="AD11" s="29"/>
      <c r="AE11" s="32"/>
      <c r="AF11" s="26">
        <f>1713+241</f>
        <v>1954</v>
      </c>
      <c r="AG11" s="27"/>
      <c r="AH11" s="27"/>
      <c r="AI11" s="28"/>
      <c r="AJ11" s="29"/>
      <c r="AK11" s="26">
        <v>20</v>
      </c>
      <c r="AL11" s="29"/>
      <c r="AM11" s="29"/>
      <c r="AN11" s="28"/>
      <c r="AO11" s="29"/>
      <c r="AP11" s="26">
        <v>3</v>
      </c>
      <c r="AQ11" s="33"/>
      <c r="AR11" s="33"/>
      <c r="AS11" s="34"/>
    </row>
    <row r="12" spans="3:45" s="1" customFormat="1" ht="13.5">
      <c r="C12" s="37" t="s">
        <v>19</v>
      </c>
      <c r="F12" s="23"/>
      <c r="G12" s="26">
        <v>7409</v>
      </c>
      <c r="H12" s="27"/>
      <c r="I12" s="27"/>
      <c r="J12" s="28"/>
      <c r="K12" s="29"/>
      <c r="L12" s="26">
        <v>7400</v>
      </c>
      <c r="M12" s="30"/>
      <c r="N12" s="30"/>
      <c r="O12" s="30"/>
      <c r="P12" s="31"/>
      <c r="Q12" s="26">
        <f>2+521</f>
        <v>523</v>
      </c>
      <c r="R12" s="27"/>
      <c r="S12" s="27"/>
      <c r="T12" s="28"/>
      <c r="U12" s="32"/>
      <c r="V12" s="26">
        <v>2916</v>
      </c>
      <c r="W12" s="27"/>
      <c r="X12" s="27"/>
      <c r="Y12" s="28"/>
      <c r="Z12" s="29"/>
      <c r="AA12" s="26">
        <v>1261</v>
      </c>
      <c r="AB12" s="29"/>
      <c r="AC12" s="29"/>
      <c r="AD12" s="29"/>
      <c r="AE12" s="32"/>
      <c r="AF12" s="26">
        <f>1790+204</f>
        <v>1994</v>
      </c>
      <c r="AG12" s="27"/>
      <c r="AH12" s="27"/>
      <c r="AI12" s="28"/>
      <c r="AJ12" s="29"/>
      <c r="AK12" s="26">
        <v>7</v>
      </c>
      <c r="AL12" s="29"/>
      <c r="AM12" s="29"/>
      <c r="AN12" s="28"/>
      <c r="AO12" s="29"/>
      <c r="AP12" s="26">
        <v>2</v>
      </c>
      <c r="AQ12" s="33"/>
      <c r="AR12" s="33"/>
      <c r="AS12" s="34"/>
    </row>
    <row r="13" spans="3:45" s="1" customFormat="1" ht="13.5">
      <c r="C13" s="37" t="s">
        <v>20</v>
      </c>
      <c r="F13" s="23"/>
      <c r="G13" s="26">
        <v>8496</v>
      </c>
      <c r="H13" s="27"/>
      <c r="I13" s="27"/>
      <c r="J13" s="28"/>
      <c r="K13" s="29"/>
      <c r="L13" s="26">
        <v>8481</v>
      </c>
      <c r="M13" s="30"/>
      <c r="N13" s="30"/>
      <c r="O13" s="30"/>
      <c r="P13" s="31"/>
      <c r="Q13" s="26">
        <f>3+498</f>
        <v>501</v>
      </c>
      <c r="R13" s="27"/>
      <c r="S13" s="27"/>
      <c r="T13" s="28"/>
      <c r="U13" s="32"/>
      <c r="V13" s="26">
        <v>3426</v>
      </c>
      <c r="W13" s="27"/>
      <c r="X13" s="27"/>
      <c r="Y13" s="28"/>
      <c r="Z13" s="29"/>
      <c r="AA13" s="26">
        <v>1905</v>
      </c>
      <c r="AB13" s="29"/>
      <c r="AC13" s="29"/>
      <c r="AD13" s="29"/>
      <c r="AE13" s="32"/>
      <c r="AF13" s="26">
        <f>1704+165</f>
        <v>1869</v>
      </c>
      <c r="AG13" s="27"/>
      <c r="AH13" s="27"/>
      <c r="AI13" s="28"/>
      <c r="AJ13" s="29"/>
      <c r="AK13" s="26">
        <v>9</v>
      </c>
      <c r="AL13" s="29"/>
      <c r="AM13" s="29"/>
      <c r="AN13" s="28"/>
      <c r="AO13" s="29"/>
      <c r="AP13" s="26">
        <v>6</v>
      </c>
      <c r="AQ13" s="33"/>
      <c r="AR13" s="33"/>
      <c r="AS13" s="34"/>
    </row>
    <row r="14" spans="3:45" s="1" customFormat="1" ht="13.5">
      <c r="C14" s="37" t="s">
        <v>21</v>
      </c>
      <c r="F14" s="23"/>
      <c r="G14" s="26">
        <v>10067</v>
      </c>
      <c r="H14" s="27"/>
      <c r="I14" s="27"/>
      <c r="J14" s="28"/>
      <c r="K14" s="29"/>
      <c r="L14" s="26">
        <v>10056</v>
      </c>
      <c r="M14" s="30"/>
      <c r="N14" s="30"/>
      <c r="O14" s="30"/>
      <c r="P14" s="31"/>
      <c r="Q14" s="26">
        <f>7+732</f>
        <v>739</v>
      </c>
      <c r="R14" s="27"/>
      <c r="S14" s="27"/>
      <c r="T14" s="28"/>
      <c r="U14" s="32"/>
      <c r="V14" s="26">
        <v>4609</v>
      </c>
      <c r="W14" s="27"/>
      <c r="X14" s="27"/>
      <c r="Y14" s="28"/>
      <c r="Z14" s="29"/>
      <c r="AA14" s="26">
        <v>2110</v>
      </c>
      <c r="AB14" s="29"/>
      <c r="AC14" s="29"/>
      <c r="AD14" s="29"/>
      <c r="AE14" s="32"/>
      <c r="AF14" s="26">
        <f>1647+133</f>
        <v>1780</v>
      </c>
      <c r="AG14" s="27"/>
      <c r="AH14" s="27"/>
      <c r="AI14" s="28"/>
      <c r="AJ14" s="29"/>
      <c r="AK14" s="26">
        <v>5</v>
      </c>
      <c r="AL14" s="29"/>
      <c r="AM14" s="29"/>
      <c r="AN14" s="28"/>
      <c r="AO14" s="29"/>
      <c r="AP14" s="26">
        <v>6</v>
      </c>
      <c r="AQ14" s="33"/>
      <c r="AR14" s="33"/>
      <c r="AS14" s="34"/>
    </row>
    <row r="15" spans="3:45" s="1" customFormat="1" ht="13.5">
      <c r="C15" s="37" t="s">
        <v>22</v>
      </c>
      <c r="F15" s="23"/>
      <c r="G15" s="26">
        <v>8876</v>
      </c>
      <c r="H15" s="27"/>
      <c r="I15" s="27"/>
      <c r="J15" s="28"/>
      <c r="K15" s="29"/>
      <c r="L15" s="26">
        <v>8864</v>
      </c>
      <c r="M15" s="30"/>
      <c r="N15" s="30"/>
      <c r="O15" s="30"/>
      <c r="P15" s="31"/>
      <c r="Q15" s="26">
        <f>6+668</f>
        <v>674</v>
      </c>
      <c r="R15" s="27"/>
      <c r="S15" s="27"/>
      <c r="T15" s="28"/>
      <c r="U15" s="32"/>
      <c r="V15" s="26">
        <v>4609</v>
      </c>
      <c r="W15" s="27"/>
      <c r="X15" s="27"/>
      <c r="Y15" s="28"/>
      <c r="Z15" s="29"/>
      <c r="AA15" s="26">
        <v>1537</v>
      </c>
      <c r="AB15" s="29"/>
      <c r="AC15" s="29"/>
      <c r="AD15" s="29"/>
      <c r="AE15" s="32"/>
      <c r="AF15" s="26">
        <f>1304+113</f>
        <v>1417</v>
      </c>
      <c r="AG15" s="27"/>
      <c r="AH15" s="27"/>
      <c r="AI15" s="28"/>
      <c r="AJ15" s="29"/>
      <c r="AK15" s="26">
        <v>7</v>
      </c>
      <c r="AL15" s="29"/>
      <c r="AM15" s="29"/>
      <c r="AN15" s="28"/>
      <c r="AO15" s="29"/>
      <c r="AP15" s="26">
        <v>5</v>
      </c>
      <c r="AQ15" s="33"/>
      <c r="AR15" s="33"/>
      <c r="AS15" s="34"/>
    </row>
    <row r="16" spans="3:45" s="1" customFormat="1" ht="13.5">
      <c r="C16" s="37" t="s">
        <v>23</v>
      </c>
      <c r="F16" s="23"/>
      <c r="G16" s="26">
        <v>7824</v>
      </c>
      <c r="H16" s="27"/>
      <c r="I16" s="27"/>
      <c r="J16" s="28"/>
      <c r="K16" s="29"/>
      <c r="L16" s="26">
        <v>7816</v>
      </c>
      <c r="M16" s="30"/>
      <c r="N16" s="30"/>
      <c r="O16" s="30"/>
      <c r="P16" s="31"/>
      <c r="Q16" s="26">
        <f>4+467</f>
        <v>471</v>
      </c>
      <c r="R16" s="27"/>
      <c r="S16" s="27"/>
      <c r="T16" s="28"/>
      <c r="U16" s="32"/>
      <c r="V16" s="26">
        <v>4185</v>
      </c>
      <c r="W16" s="27"/>
      <c r="X16" s="27"/>
      <c r="Y16" s="28"/>
      <c r="Z16" s="29"/>
      <c r="AA16" s="26">
        <v>1306</v>
      </c>
      <c r="AB16" s="29"/>
      <c r="AC16" s="29"/>
      <c r="AD16" s="29"/>
      <c r="AE16" s="32"/>
      <c r="AF16" s="26">
        <f>1258+98</f>
        <v>1356</v>
      </c>
      <c r="AG16" s="27"/>
      <c r="AH16" s="27"/>
      <c r="AI16" s="28"/>
      <c r="AJ16" s="29"/>
      <c r="AK16" s="26">
        <v>4</v>
      </c>
      <c r="AL16" s="29"/>
      <c r="AM16" s="29"/>
      <c r="AN16" s="28"/>
      <c r="AO16" s="29"/>
      <c r="AP16" s="26">
        <v>4</v>
      </c>
      <c r="AQ16" s="33"/>
      <c r="AR16" s="33"/>
      <c r="AS16" s="34"/>
    </row>
    <row r="17" spans="3:45" s="1" customFormat="1" ht="13.5">
      <c r="C17" s="37" t="s">
        <v>24</v>
      </c>
      <c r="F17" s="23"/>
      <c r="G17" s="26">
        <v>8013</v>
      </c>
      <c r="H17" s="27"/>
      <c r="I17" s="27"/>
      <c r="J17" s="28"/>
      <c r="K17" s="29"/>
      <c r="L17" s="26">
        <v>8002</v>
      </c>
      <c r="M17" s="30"/>
      <c r="N17" s="30"/>
      <c r="O17" s="30"/>
      <c r="P17" s="31"/>
      <c r="Q17" s="26">
        <f>7+630</f>
        <v>637</v>
      </c>
      <c r="R17" s="27"/>
      <c r="S17" s="27"/>
      <c r="T17" s="28"/>
      <c r="U17" s="32"/>
      <c r="V17" s="26">
        <v>4247</v>
      </c>
      <c r="W17" s="27"/>
      <c r="X17" s="27"/>
      <c r="Y17" s="28"/>
      <c r="Z17" s="29"/>
      <c r="AA17" s="26">
        <v>1223</v>
      </c>
      <c r="AB17" s="29"/>
      <c r="AC17" s="29"/>
      <c r="AD17" s="29"/>
      <c r="AE17" s="32"/>
      <c r="AF17" s="26">
        <f>1425+70</f>
        <v>1495</v>
      </c>
      <c r="AG17" s="27"/>
      <c r="AH17" s="27"/>
      <c r="AI17" s="28"/>
      <c r="AJ17" s="29"/>
      <c r="AK17" s="26">
        <v>4</v>
      </c>
      <c r="AL17" s="29"/>
      <c r="AM17" s="29"/>
      <c r="AN17" s="28"/>
      <c r="AO17" s="29"/>
      <c r="AP17" s="26">
        <v>7</v>
      </c>
      <c r="AQ17" s="33"/>
      <c r="AR17" s="33"/>
      <c r="AS17" s="34"/>
    </row>
    <row r="18" spans="3:45" s="1" customFormat="1" ht="13.5">
      <c r="C18" s="37" t="s">
        <v>25</v>
      </c>
      <c r="F18" s="23"/>
      <c r="G18" s="26">
        <v>9355</v>
      </c>
      <c r="H18" s="27"/>
      <c r="I18" s="27"/>
      <c r="J18" s="28"/>
      <c r="K18" s="29"/>
      <c r="L18" s="26">
        <v>9348</v>
      </c>
      <c r="M18" s="30"/>
      <c r="N18" s="30"/>
      <c r="O18" s="30"/>
      <c r="P18" s="31"/>
      <c r="Q18" s="26">
        <f>12+1492</f>
        <v>1504</v>
      </c>
      <c r="R18" s="27"/>
      <c r="S18" s="27"/>
      <c r="T18" s="28"/>
      <c r="U18" s="32"/>
      <c r="V18" s="26">
        <v>5106</v>
      </c>
      <c r="W18" s="27"/>
      <c r="X18" s="27"/>
      <c r="Y18" s="28"/>
      <c r="Z18" s="29"/>
      <c r="AA18" s="26">
        <v>893</v>
      </c>
      <c r="AB18" s="29"/>
      <c r="AC18" s="29"/>
      <c r="AD18" s="29"/>
      <c r="AE18" s="32"/>
      <c r="AF18" s="26">
        <f>1277+52</f>
        <v>1329</v>
      </c>
      <c r="AG18" s="27"/>
      <c r="AH18" s="27"/>
      <c r="AI18" s="28"/>
      <c r="AJ18" s="29"/>
      <c r="AK18" s="26">
        <v>2</v>
      </c>
      <c r="AL18" s="29"/>
      <c r="AM18" s="29"/>
      <c r="AN18" s="28"/>
      <c r="AO18" s="29"/>
      <c r="AP18" s="26">
        <v>5</v>
      </c>
      <c r="AQ18" s="33"/>
      <c r="AR18" s="33"/>
      <c r="AS18" s="34"/>
    </row>
    <row r="19" spans="3:45" s="1" customFormat="1" ht="13.5">
      <c r="C19" s="37" t="s">
        <v>26</v>
      </c>
      <c r="F19" s="23"/>
      <c r="G19" s="26">
        <v>9861</v>
      </c>
      <c r="H19" s="27"/>
      <c r="I19" s="27"/>
      <c r="J19" s="28"/>
      <c r="K19" s="29"/>
      <c r="L19" s="26">
        <v>9850</v>
      </c>
      <c r="M19" s="30"/>
      <c r="N19" s="30"/>
      <c r="O19" s="30"/>
      <c r="P19" s="31"/>
      <c r="Q19" s="26">
        <f>14+2300</f>
        <v>2314</v>
      </c>
      <c r="R19" s="27"/>
      <c r="S19" s="27"/>
      <c r="T19" s="28"/>
      <c r="U19" s="32"/>
      <c r="V19" s="26">
        <v>5391</v>
      </c>
      <c r="W19" s="27"/>
      <c r="X19" s="27"/>
      <c r="Y19" s="28"/>
      <c r="Z19" s="29"/>
      <c r="AA19" s="26">
        <v>627</v>
      </c>
      <c r="AB19" s="29"/>
      <c r="AC19" s="29"/>
      <c r="AD19" s="29"/>
      <c r="AE19" s="32"/>
      <c r="AF19" s="26">
        <f>907+50</f>
        <v>957</v>
      </c>
      <c r="AG19" s="27"/>
      <c r="AH19" s="27"/>
      <c r="AI19" s="28"/>
      <c r="AJ19" s="29"/>
      <c r="AK19" s="26">
        <v>1</v>
      </c>
      <c r="AL19" s="29"/>
      <c r="AM19" s="29"/>
      <c r="AN19" s="28"/>
      <c r="AO19" s="29"/>
      <c r="AP19" s="26">
        <v>10</v>
      </c>
      <c r="AQ19" s="33"/>
      <c r="AR19" s="33"/>
      <c r="AS19" s="34"/>
    </row>
    <row r="20" spans="3:45" s="1" customFormat="1" ht="13.5">
      <c r="C20" s="37" t="s">
        <v>27</v>
      </c>
      <c r="F20" s="23"/>
      <c r="G20" s="26">
        <v>7526</v>
      </c>
      <c r="H20" s="27"/>
      <c r="I20" s="27"/>
      <c r="J20" s="28"/>
      <c r="K20" s="29"/>
      <c r="L20" s="26">
        <v>7521</v>
      </c>
      <c r="M20" s="30"/>
      <c r="N20" s="30"/>
      <c r="O20" s="30"/>
      <c r="P20" s="31"/>
      <c r="Q20" s="26">
        <f>18+2912</f>
        <v>2930</v>
      </c>
      <c r="R20" s="27"/>
      <c r="S20" s="27"/>
      <c r="T20" s="28"/>
      <c r="U20" s="32"/>
      <c r="V20" s="26">
        <v>3314</v>
      </c>
      <c r="W20" s="27"/>
      <c r="X20" s="27"/>
      <c r="Y20" s="28"/>
      <c r="Z20" s="29"/>
      <c r="AA20" s="26">
        <v>287</v>
      </c>
      <c r="AB20" s="29"/>
      <c r="AC20" s="29"/>
      <c r="AD20" s="29"/>
      <c r="AE20" s="32"/>
      <c r="AF20" s="26">
        <f>510+22</f>
        <v>532</v>
      </c>
      <c r="AG20" s="27"/>
      <c r="AH20" s="27"/>
      <c r="AI20" s="28"/>
      <c r="AJ20" s="29"/>
      <c r="AK20" s="26" t="s">
        <v>1</v>
      </c>
      <c r="AL20" s="29"/>
      <c r="AM20" s="29"/>
      <c r="AN20" s="28"/>
      <c r="AO20" s="29"/>
      <c r="AP20" s="26">
        <v>5</v>
      </c>
      <c r="AQ20" s="33"/>
      <c r="AR20" s="33"/>
      <c r="AS20" s="34"/>
    </row>
    <row r="21" spans="3:45" s="1" customFormat="1" ht="13.5">
      <c r="C21" s="37" t="s">
        <v>28</v>
      </c>
      <c r="F21" s="23"/>
      <c r="G21" s="26">
        <v>5330</v>
      </c>
      <c r="H21" s="27"/>
      <c r="I21" s="27"/>
      <c r="J21" s="28"/>
      <c r="K21" s="29"/>
      <c r="L21" s="26">
        <v>5326</v>
      </c>
      <c r="M21" s="30"/>
      <c r="N21" s="30"/>
      <c r="O21" s="30"/>
      <c r="P21" s="31"/>
      <c r="Q21" s="26">
        <f>37+2352</f>
        <v>2389</v>
      </c>
      <c r="R21" s="27"/>
      <c r="S21" s="27"/>
      <c r="T21" s="28"/>
      <c r="U21" s="32"/>
      <c r="V21" s="26">
        <v>2150</v>
      </c>
      <c r="W21" s="27"/>
      <c r="X21" s="27"/>
      <c r="Y21" s="28"/>
      <c r="Z21" s="29"/>
      <c r="AA21" s="26">
        <v>133</v>
      </c>
      <c r="AB21" s="29"/>
      <c r="AC21" s="29"/>
      <c r="AD21" s="29"/>
      <c r="AE21" s="32"/>
      <c r="AF21" s="26">
        <f>253+9</f>
        <v>262</v>
      </c>
      <c r="AG21" s="27"/>
      <c r="AH21" s="27"/>
      <c r="AI21" s="28"/>
      <c r="AJ21" s="29"/>
      <c r="AK21" s="26">
        <v>1</v>
      </c>
      <c r="AL21" s="29"/>
      <c r="AM21" s="29"/>
      <c r="AN21" s="28"/>
      <c r="AO21" s="29"/>
      <c r="AP21" s="26">
        <v>3</v>
      </c>
      <c r="AQ21" s="33"/>
      <c r="AR21" s="33"/>
      <c r="AS21" s="34"/>
    </row>
    <row r="22" spans="3:45" s="1" customFormat="1" ht="13.5">
      <c r="C22" s="37" t="s">
        <v>29</v>
      </c>
      <c r="F22" s="23"/>
      <c r="G22" s="26">
        <f>3500+1779+574</f>
        <v>5853</v>
      </c>
      <c r="H22" s="27"/>
      <c r="I22" s="27"/>
      <c r="J22" s="28"/>
      <c r="K22" s="29"/>
      <c r="L22" s="26">
        <f>3493+1777+571</f>
        <v>5841</v>
      </c>
      <c r="M22" s="30"/>
      <c r="N22" s="30"/>
      <c r="O22" s="30"/>
      <c r="P22" s="31"/>
      <c r="Q22" s="26">
        <f>222+1517+277+573+121+178</f>
        <v>2888</v>
      </c>
      <c r="R22" s="27"/>
      <c r="S22" s="27"/>
      <c r="T22" s="28"/>
      <c r="U22" s="32"/>
      <c r="V22" s="26">
        <f>1268+633+151</f>
        <v>2052</v>
      </c>
      <c r="W22" s="27"/>
      <c r="X22" s="27"/>
      <c r="Y22" s="28"/>
      <c r="Z22" s="29"/>
      <c r="AA22" s="26">
        <f>63+35+7</f>
        <v>105</v>
      </c>
      <c r="AB22" s="29"/>
      <c r="AC22" s="29"/>
      <c r="AD22" s="29"/>
      <c r="AE22" s="32"/>
      <c r="AF22" s="26">
        <f>141+2+62+6</f>
        <v>211</v>
      </c>
      <c r="AG22" s="27"/>
      <c r="AH22" s="27"/>
      <c r="AI22" s="28"/>
      <c r="AJ22" s="29"/>
      <c r="AK22" s="26" t="s">
        <v>1</v>
      </c>
      <c r="AL22" s="29"/>
      <c r="AM22" s="29"/>
      <c r="AN22" s="28"/>
      <c r="AO22" s="29"/>
      <c r="AP22" s="26">
        <f>7+2+3</f>
        <v>12</v>
      </c>
      <c r="AQ22" s="33"/>
      <c r="AR22" s="33"/>
      <c r="AS22" s="34"/>
    </row>
    <row r="23" spans="6:45" s="1" customFormat="1" ht="13.5">
      <c r="F23" s="23"/>
      <c r="G23" s="26"/>
      <c r="H23" s="26"/>
      <c r="I23" s="26"/>
      <c r="J23" s="36"/>
      <c r="K23" s="30"/>
      <c r="L23" s="30"/>
      <c r="M23" s="30"/>
      <c r="N23" s="30"/>
      <c r="O23" s="30"/>
      <c r="P23" s="31"/>
      <c r="Q23" s="26"/>
      <c r="R23" s="26"/>
      <c r="S23" s="26"/>
      <c r="T23" s="36"/>
      <c r="U23" s="31"/>
      <c r="V23" s="26"/>
      <c r="W23" s="26"/>
      <c r="X23" s="26"/>
      <c r="Y23" s="36"/>
      <c r="Z23" s="30"/>
      <c r="AA23" s="30"/>
      <c r="AB23" s="30"/>
      <c r="AC23" s="30"/>
      <c r="AD23" s="30"/>
      <c r="AE23" s="31"/>
      <c r="AF23" s="26"/>
      <c r="AG23" s="26"/>
      <c r="AH23" s="26"/>
      <c r="AI23" s="36"/>
      <c r="AJ23" s="30"/>
      <c r="AK23" s="30"/>
      <c r="AL23" s="30"/>
      <c r="AM23" s="30"/>
      <c r="AN23" s="36"/>
      <c r="AO23" s="30"/>
      <c r="AP23" s="30"/>
      <c r="AQ23" s="33"/>
      <c r="AR23" s="33"/>
      <c r="AS23" s="34"/>
    </row>
    <row r="24" spans="3:54" s="1" customFormat="1" ht="13.5">
      <c r="C24" s="38" t="s">
        <v>30</v>
      </c>
      <c r="F24" s="23"/>
      <c r="G24" s="26">
        <v>54711</v>
      </c>
      <c r="H24" s="27"/>
      <c r="I24" s="27"/>
      <c r="J24" s="28"/>
      <c r="K24" s="29"/>
      <c r="L24" s="30">
        <v>51523</v>
      </c>
      <c r="M24" s="29"/>
      <c r="N24" s="29"/>
      <c r="O24" s="29"/>
      <c r="P24" s="32"/>
      <c r="Q24" s="30">
        <f>199+7493</f>
        <v>7692</v>
      </c>
      <c r="R24" s="26"/>
      <c r="S24" s="26"/>
      <c r="T24" s="36"/>
      <c r="U24" s="31"/>
      <c r="V24" s="30">
        <v>23313</v>
      </c>
      <c r="W24" s="27"/>
      <c r="X24" s="27"/>
      <c r="Y24" s="28"/>
      <c r="Z24" s="29"/>
      <c r="AA24" s="30">
        <v>4279</v>
      </c>
      <c r="AB24" s="30"/>
      <c r="AC24" s="30"/>
      <c r="AD24" s="30"/>
      <c r="AE24" s="31"/>
      <c r="AF24" s="30">
        <f>10960+1217</f>
        <v>12177</v>
      </c>
      <c r="AG24" s="26"/>
      <c r="AH24" s="26"/>
      <c r="AI24" s="36"/>
      <c r="AJ24" s="30"/>
      <c r="AK24" s="30">
        <v>3155</v>
      </c>
      <c r="AL24" s="30"/>
      <c r="AM24" s="30"/>
      <c r="AN24" s="36"/>
      <c r="AO24" s="30"/>
      <c r="AP24" s="30">
        <v>32</v>
      </c>
      <c r="AQ24" s="33"/>
      <c r="AR24" s="33"/>
      <c r="AS24" s="34"/>
      <c r="AU24" s="35">
        <f>SUM(G26:G40)</f>
        <v>54711</v>
      </c>
      <c r="AV24" s="35">
        <f>SUM(L26:L40)</f>
        <v>51523</v>
      </c>
      <c r="AW24" s="35">
        <f>SUM(Q26:Q40)</f>
        <v>7692</v>
      </c>
      <c r="AX24" s="35">
        <f>SUM(V26:V40)</f>
        <v>23313</v>
      </c>
      <c r="AY24" s="35">
        <f>SUM(AA26:AA40)</f>
        <v>4279</v>
      </c>
      <c r="AZ24" s="35">
        <f>SUM(AF26:AF40)</f>
        <v>12177</v>
      </c>
      <c r="BA24" s="35">
        <f>SUM(AK26:AK40)</f>
        <v>3155</v>
      </c>
      <c r="BB24" s="35">
        <f>SUM(AP26:AP40)</f>
        <v>32</v>
      </c>
    </row>
    <row r="25" spans="6:45" s="1" customFormat="1" ht="6.75" customHeight="1">
      <c r="F25" s="23"/>
      <c r="G25" s="26"/>
      <c r="H25" s="26"/>
      <c r="I25" s="26"/>
      <c r="J25" s="36"/>
      <c r="K25" s="30"/>
      <c r="L25" s="30"/>
      <c r="M25" s="30"/>
      <c r="N25" s="30"/>
      <c r="O25" s="30"/>
      <c r="P25" s="31"/>
      <c r="Q25" s="26"/>
      <c r="R25" s="26"/>
      <c r="S25" s="26"/>
      <c r="T25" s="36"/>
      <c r="U25" s="31"/>
      <c r="V25" s="26"/>
      <c r="W25" s="26"/>
      <c r="X25" s="26"/>
      <c r="Y25" s="36"/>
      <c r="Z25" s="30"/>
      <c r="AA25" s="30"/>
      <c r="AB25" s="30"/>
      <c r="AC25" s="30"/>
      <c r="AD25" s="30"/>
      <c r="AE25" s="31"/>
      <c r="AF25" s="26"/>
      <c r="AG25" s="26"/>
      <c r="AH25" s="26"/>
      <c r="AI25" s="36"/>
      <c r="AJ25" s="30"/>
      <c r="AK25" s="30"/>
      <c r="AL25" s="30"/>
      <c r="AM25" s="30"/>
      <c r="AN25" s="36"/>
      <c r="AO25" s="30"/>
      <c r="AP25" s="30"/>
      <c r="AQ25" s="33"/>
      <c r="AR25" s="33"/>
      <c r="AS25" s="34"/>
    </row>
    <row r="26" spans="3:45" s="1" customFormat="1" ht="13.5">
      <c r="C26" s="37" t="s">
        <v>15</v>
      </c>
      <c r="F26" s="23"/>
      <c r="G26" s="26">
        <v>3075</v>
      </c>
      <c r="H26" s="26"/>
      <c r="I26" s="26"/>
      <c r="J26" s="36"/>
      <c r="K26" s="30"/>
      <c r="L26" s="30">
        <v>442</v>
      </c>
      <c r="M26" s="30"/>
      <c r="N26" s="30"/>
      <c r="O26" s="30"/>
      <c r="P26" s="31"/>
      <c r="Q26" s="26">
        <v>81</v>
      </c>
      <c r="R26" s="26"/>
      <c r="S26" s="26"/>
      <c r="T26" s="36"/>
      <c r="U26" s="31"/>
      <c r="V26" s="26">
        <v>361</v>
      </c>
      <c r="W26" s="26"/>
      <c r="X26" s="26"/>
      <c r="Y26" s="36"/>
      <c r="Z26" s="30"/>
      <c r="AA26" s="30" t="s">
        <v>1</v>
      </c>
      <c r="AB26" s="30"/>
      <c r="AC26" s="30"/>
      <c r="AD26" s="30"/>
      <c r="AE26" s="31"/>
      <c r="AF26" s="26" t="s">
        <v>1</v>
      </c>
      <c r="AG26" s="26"/>
      <c r="AH26" s="26"/>
      <c r="AI26" s="36"/>
      <c r="AJ26" s="30"/>
      <c r="AK26" s="30">
        <v>2632</v>
      </c>
      <c r="AL26" s="30"/>
      <c r="AM26" s="30"/>
      <c r="AN26" s="36"/>
      <c r="AO26" s="30"/>
      <c r="AP26" s="30" t="s">
        <v>1</v>
      </c>
      <c r="AQ26" s="33"/>
      <c r="AR26" s="33"/>
      <c r="AS26" s="34"/>
    </row>
    <row r="27" spans="3:45" s="1" customFormat="1" ht="13.5">
      <c r="C27" s="37" t="s">
        <v>16</v>
      </c>
      <c r="F27" s="23"/>
      <c r="G27" s="26">
        <v>2613</v>
      </c>
      <c r="H27" s="26"/>
      <c r="I27" s="26"/>
      <c r="J27" s="36"/>
      <c r="K27" s="30"/>
      <c r="L27" s="39">
        <v>2151</v>
      </c>
      <c r="M27" s="30"/>
      <c r="N27" s="30"/>
      <c r="O27" s="30"/>
      <c r="P27" s="31"/>
      <c r="Q27" s="26">
        <f>5+115</f>
        <v>120</v>
      </c>
      <c r="R27" s="26"/>
      <c r="S27" s="26"/>
      <c r="T27" s="36"/>
      <c r="U27" s="31"/>
      <c r="V27" s="26">
        <v>1195</v>
      </c>
      <c r="W27" s="26"/>
      <c r="X27" s="26"/>
      <c r="Y27" s="36"/>
      <c r="Z27" s="30"/>
      <c r="AA27" s="30">
        <v>252</v>
      </c>
      <c r="AB27" s="30"/>
      <c r="AC27" s="30"/>
      <c r="AD27" s="30"/>
      <c r="AE27" s="31"/>
      <c r="AF27" s="26">
        <f>393+25</f>
        <v>418</v>
      </c>
      <c r="AG27" s="26"/>
      <c r="AH27" s="26"/>
      <c r="AI27" s="36"/>
      <c r="AJ27" s="30"/>
      <c r="AK27" s="30">
        <v>459</v>
      </c>
      <c r="AL27" s="30"/>
      <c r="AM27" s="30"/>
      <c r="AN27" s="36"/>
      <c r="AO27" s="30"/>
      <c r="AP27" s="30">
        <v>3</v>
      </c>
      <c r="AQ27" s="33"/>
      <c r="AR27" s="33"/>
      <c r="AS27" s="34"/>
    </row>
    <row r="28" spans="3:45" s="1" customFormat="1" ht="13.5">
      <c r="C28" s="37" t="s">
        <v>17</v>
      </c>
      <c r="F28" s="23"/>
      <c r="G28" s="26">
        <v>3103</v>
      </c>
      <c r="H28" s="26"/>
      <c r="I28" s="26"/>
      <c r="J28" s="36"/>
      <c r="K28" s="30"/>
      <c r="L28" s="39">
        <v>3072</v>
      </c>
      <c r="M28" s="30"/>
      <c r="N28" s="30"/>
      <c r="O28" s="30"/>
      <c r="P28" s="31"/>
      <c r="Q28" s="26">
        <f>3+134</f>
        <v>137</v>
      </c>
      <c r="R28" s="26"/>
      <c r="S28" s="26"/>
      <c r="T28" s="36"/>
      <c r="U28" s="31"/>
      <c r="V28" s="26">
        <v>1150</v>
      </c>
      <c r="W28" s="26"/>
      <c r="X28" s="26"/>
      <c r="Y28" s="36"/>
      <c r="Z28" s="30"/>
      <c r="AA28" s="30">
        <v>295</v>
      </c>
      <c r="AB28" s="30"/>
      <c r="AC28" s="30"/>
      <c r="AD28" s="30"/>
      <c r="AE28" s="31"/>
      <c r="AF28" s="26">
        <f>915+222</f>
        <v>1137</v>
      </c>
      <c r="AG28" s="26"/>
      <c r="AH28" s="26"/>
      <c r="AI28" s="36"/>
      <c r="AJ28" s="30"/>
      <c r="AK28" s="30">
        <v>31</v>
      </c>
      <c r="AL28" s="30"/>
      <c r="AM28" s="30"/>
      <c r="AN28" s="36"/>
      <c r="AO28" s="30"/>
      <c r="AP28" s="30" t="s">
        <v>1</v>
      </c>
      <c r="AQ28" s="33"/>
      <c r="AR28" s="33"/>
      <c r="AS28" s="34"/>
    </row>
    <row r="29" spans="3:45" s="1" customFormat="1" ht="13.5">
      <c r="C29" s="37" t="s">
        <v>18</v>
      </c>
      <c r="F29" s="23"/>
      <c r="G29" s="26">
        <v>3295</v>
      </c>
      <c r="H29" s="26"/>
      <c r="I29" s="26"/>
      <c r="J29" s="36"/>
      <c r="K29" s="30"/>
      <c r="L29" s="39">
        <v>3282</v>
      </c>
      <c r="M29" s="30"/>
      <c r="N29" s="30"/>
      <c r="O29" s="30"/>
      <c r="P29" s="31"/>
      <c r="Q29" s="26">
        <f>1+188</f>
        <v>189</v>
      </c>
      <c r="R29" s="26"/>
      <c r="S29" s="26"/>
      <c r="T29" s="36"/>
      <c r="U29" s="31"/>
      <c r="V29" s="26">
        <v>1243</v>
      </c>
      <c r="W29" s="26"/>
      <c r="X29" s="26"/>
      <c r="Y29" s="36"/>
      <c r="Z29" s="30"/>
      <c r="AA29" s="30">
        <v>349</v>
      </c>
      <c r="AB29" s="30"/>
      <c r="AC29" s="30"/>
      <c r="AD29" s="30"/>
      <c r="AE29" s="31"/>
      <c r="AF29" s="26">
        <f>962+188</f>
        <v>1150</v>
      </c>
      <c r="AG29" s="26"/>
      <c r="AH29" s="26"/>
      <c r="AI29" s="36"/>
      <c r="AJ29" s="30"/>
      <c r="AK29" s="30">
        <v>11</v>
      </c>
      <c r="AL29" s="30"/>
      <c r="AM29" s="30"/>
      <c r="AN29" s="36"/>
      <c r="AO29" s="30"/>
      <c r="AP29" s="30">
        <v>2</v>
      </c>
      <c r="AQ29" s="33"/>
      <c r="AR29" s="33"/>
      <c r="AS29" s="34"/>
    </row>
    <row r="30" spans="3:45" s="1" customFormat="1" ht="13.5">
      <c r="C30" s="37" t="s">
        <v>19</v>
      </c>
      <c r="F30" s="23"/>
      <c r="G30" s="26">
        <v>3883</v>
      </c>
      <c r="H30" s="26"/>
      <c r="I30" s="26"/>
      <c r="J30" s="36"/>
      <c r="K30" s="30"/>
      <c r="L30" s="39">
        <v>3878</v>
      </c>
      <c r="M30" s="30"/>
      <c r="N30" s="30"/>
      <c r="O30" s="30"/>
      <c r="P30" s="31"/>
      <c r="Q30" s="26">
        <f>1+327</f>
        <v>328</v>
      </c>
      <c r="R30" s="26"/>
      <c r="S30" s="26"/>
      <c r="T30" s="36"/>
      <c r="U30" s="31"/>
      <c r="V30" s="26">
        <v>1518</v>
      </c>
      <c r="W30" s="26"/>
      <c r="X30" s="26"/>
      <c r="Y30" s="36"/>
      <c r="Z30" s="30"/>
      <c r="AA30" s="30">
        <v>420</v>
      </c>
      <c r="AB30" s="30"/>
      <c r="AC30" s="30"/>
      <c r="AD30" s="30"/>
      <c r="AE30" s="31"/>
      <c r="AF30" s="26">
        <f>1072+164</f>
        <v>1236</v>
      </c>
      <c r="AG30" s="26"/>
      <c r="AH30" s="26"/>
      <c r="AI30" s="36"/>
      <c r="AJ30" s="30"/>
      <c r="AK30" s="30">
        <v>4</v>
      </c>
      <c r="AL30" s="30"/>
      <c r="AM30" s="30"/>
      <c r="AN30" s="36"/>
      <c r="AO30" s="30"/>
      <c r="AP30" s="30">
        <v>1</v>
      </c>
      <c r="AQ30" s="33"/>
      <c r="AR30" s="33"/>
      <c r="AS30" s="34"/>
    </row>
    <row r="31" spans="3:45" s="1" customFormat="1" ht="13.5">
      <c r="C31" s="37" t="s">
        <v>20</v>
      </c>
      <c r="F31" s="23"/>
      <c r="G31" s="26">
        <v>4468</v>
      </c>
      <c r="H31" s="26"/>
      <c r="I31" s="26"/>
      <c r="J31" s="36"/>
      <c r="K31" s="30"/>
      <c r="L31" s="39">
        <v>4461</v>
      </c>
      <c r="M31" s="30"/>
      <c r="N31" s="30"/>
      <c r="O31" s="30"/>
      <c r="P31" s="31"/>
      <c r="Q31" s="26">
        <v>323</v>
      </c>
      <c r="R31" s="26"/>
      <c r="S31" s="26"/>
      <c r="T31" s="36"/>
      <c r="U31" s="31"/>
      <c r="V31" s="26">
        <v>1854</v>
      </c>
      <c r="W31" s="26"/>
      <c r="X31" s="26"/>
      <c r="Y31" s="36"/>
      <c r="Z31" s="30"/>
      <c r="AA31" s="30">
        <v>624</v>
      </c>
      <c r="AB31" s="30"/>
      <c r="AC31" s="30"/>
      <c r="AD31" s="30"/>
      <c r="AE31" s="31"/>
      <c r="AF31" s="26">
        <f>1075+135</f>
        <v>1210</v>
      </c>
      <c r="AG31" s="26"/>
      <c r="AH31" s="26"/>
      <c r="AI31" s="36"/>
      <c r="AJ31" s="30"/>
      <c r="AK31" s="30">
        <v>3</v>
      </c>
      <c r="AL31" s="30"/>
      <c r="AM31" s="30"/>
      <c r="AN31" s="36"/>
      <c r="AO31" s="30"/>
      <c r="AP31" s="30">
        <v>4</v>
      </c>
      <c r="AQ31" s="33"/>
      <c r="AR31" s="33"/>
      <c r="AS31" s="34"/>
    </row>
    <row r="32" spans="3:45" s="1" customFormat="1" ht="13.5">
      <c r="C32" s="37" t="s">
        <v>21</v>
      </c>
      <c r="F32" s="23"/>
      <c r="G32" s="26">
        <v>5226</v>
      </c>
      <c r="H32" s="26"/>
      <c r="I32" s="26"/>
      <c r="J32" s="36"/>
      <c r="K32" s="30"/>
      <c r="L32" s="39">
        <v>5225</v>
      </c>
      <c r="M32" s="30"/>
      <c r="N32" s="30"/>
      <c r="O32" s="30"/>
      <c r="P32" s="31"/>
      <c r="Q32" s="26">
        <f>5+456</f>
        <v>461</v>
      </c>
      <c r="R32" s="26"/>
      <c r="S32" s="26"/>
      <c r="T32" s="36"/>
      <c r="U32" s="31"/>
      <c r="V32" s="26">
        <v>2397</v>
      </c>
      <c r="W32" s="26"/>
      <c r="X32" s="26"/>
      <c r="Y32" s="36"/>
      <c r="Z32" s="30"/>
      <c r="AA32" s="30">
        <v>673</v>
      </c>
      <c r="AB32" s="30"/>
      <c r="AC32" s="30"/>
      <c r="AD32" s="30"/>
      <c r="AE32" s="31"/>
      <c r="AF32" s="26">
        <f>1111+114</f>
        <v>1225</v>
      </c>
      <c r="AG32" s="26"/>
      <c r="AH32" s="26"/>
      <c r="AI32" s="36"/>
      <c r="AJ32" s="30"/>
      <c r="AK32" s="30">
        <v>1</v>
      </c>
      <c r="AL32" s="30"/>
      <c r="AM32" s="30"/>
      <c r="AN32" s="36"/>
      <c r="AO32" s="30"/>
      <c r="AP32" s="30" t="s">
        <v>1</v>
      </c>
      <c r="AQ32" s="33"/>
      <c r="AR32" s="33"/>
      <c r="AS32" s="34"/>
    </row>
    <row r="33" spans="3:45" s="1" customFormat="1" ht="13.5">
      <c r="C33" s="37" t="s">
        <v>22</v>
      </c>
      <c r="F33" s="23"/>
      <c r="G33" s="26">
        <v>4564</v>
      </c>
      <c r="H33" s="26"/>
      <c r="I33" s="26"/>
      <c r="J33" s="36"/>
      <c r="K33" s="30"/>
      <c r="L33" s="39">
        <v>4556</v>
      </c>
      <c r="M33" s="30"/>
      <c r="N33" s="30"/>
      <c r="O33" s="30"/>
      <c r="P33" s="31"/>
      <c r="Q33" s="26">
        <f>4+410</f>
        <v>414</v>
      </c>
      <c r="R33" s="26"/>
      <c r="S33" s="26"/>
      <c r="T33" s="36"/>
      <c r="U33" s="31"/>
      <c r="V33" s="26">
        <v>2263</v>
      </c>
      <c r="W33" s="26"/>
      <c r="X33" s="26"/>
      <c r="Y33" s="36"/>
      <c r="Z33" s="30"/>
      <c r="AA33" s="30">
        <v>488</v>
      </c>
      <c r="AB33" s="30"/>
      <c r="AC33" s="30"/>
      <c r="AD33" s="30"/>
      <c r="AE33" s="31"/>
      <c r="AF33" s="26">
        <f>933+98</f>
        <v>1031</v>
      </c>
      <c r="AG33" s="26"/>
      <c r="AH33" s="26"/>
      <c r="AI33" s="36"/>
      <c r="AJ33" s="30"/>
      <c r="AK33" s="30">
        <v>5</v>
      </c>
      <c r="AL33" s="30"/>
      <c r="AM33" s="30"/>
      <c r="AN33" s="36"/>
      <c r="AO33" s="30"/>
      <c r="AP33" s="30">
        <v>3</v>
      </c>
      <c r="AQ33" s="33"/>
      <c r="AR33" s="33"/>
      <c r="AS33" s="34"/>
    </row>
    <row r="34" spans="3:45" s="1" customFormat="1" ht="13.5">
      <c r="C34" s="37" t="s">
        <v>23</v>
      </c>
      <c r="F34" s="23"/>
      <c r="G34" s="26">
        <v>3918</v>
      </c>
      <c r="H34" s="26"/>
      <c r="I34" s="26"/>
      <c r="J34" s="36"/>
      <c r="K34" s="30"/>
      <c r="L34" s="39">
        <v>3914</v>
      </c>
      <c r="M34" s="30"/>
      <c r="N34" s="30"/>
      <c r="O34" s="30"/>
      <c r="P34" s="31"/>
      <c r="Q34" s="26">
        <f>2+288</f>
        <v>290</v>
      </c>
      <c r="R34" s="26"/>
      <c r="S34" s="26"/>
      <c r="T34" s="36"/>
      <c r="U34" s="31"/>
      <c r="V34" s="26">
        <v>1950</v>
      </c>
      <c r="W34" s="26"/>
      <c r="X34" s="26"/>
      <c r="Y34" s="36"/>
      <c r="Z34" s="30"/>
      <c r="AA34" s="30">
        <v>331</v>
      </c>
      <c r="AB34" s="30"/>
      <c r="AC34" s="30"/>
      <c r="AD34" s="30"/>
      <c r="AE34" s="31"/>
      <c r="AF34" s="26">
        <f>954+87</f>
        <v>1041</v>
      </c>
      <c r="AG34" s="26"/>
      <c r="AH34" s="26"/>
      <c r="AI34" s="36"/>
      <c r="AJ34" s="30"/>
      <c r="AK34" s="30">
        <v>2</v>
      </c>
      <c r="AL34" s="30"/>
      <c r="AM34" s="30"/>
      <c r="AN34" s="36"/>
      <c r="AO34" s="30"/>
      <c r="AP34" s="30">
        <v>2</v>
      </c>
      <c r="AQ34" s="33"/>
      <c r="AR34" s="33"/>
      <c r="AS34" s="34"/>
    </row>
    <row r="35" spans="3:45" s="1" customFormat="1" ht="13.5">
      <c r="C35" s="37" t="s">
        <v>24</v>
      </c>
      <c r="F35" s="23"/>
      <c r="G35" s="26">
        <v>3910</v>
      </c>
      <c r="H35" s="26"/>
      <c r="I35" s="26"/>
      <c r="J35" s="36"/>
      <c r="K35" s="30"/>
      <c r="L35" s="39">
        <v>3901</v>
      </c>
      <c r="M35" s="30"/>
      <c r="N35" s="30"/>
      <c r="O35" s="30"/>
      <c r="P35" s="31"/>
      <c r="Q35" s="26">
        <f>1+373</f>
        <v>374</v>
      </c>
      <c r="R35" s="26"/>
      <c r="S35" s="26"/>
      <c r="T35" s="36"/>
      <c r="U35" s="31"/>
      <c r="V35" s="26">
        <v>1891</v>
      </c>
      <c r="W35" s="26"/>
      <c r="X35" s="26"/>
      <c r="Y35" s="36"/>
      <c r="Z35" s="30"/>
      <c r="AA35" s="30">
        <v>298</v>
      </c>
      <c r="AB35" s="30"/>
      <c r="AC35" s="30"/>
      <c r="AD35" s="30"/>
      <c r="AE35" s="31"/>
      <c r="AF35" s="26">
        <f>1057+62</f>
        <v>1119</v>
      </c>
      <c r="AG35" s="26"/>
      <c r="AH35" s="26"/>
      <c r="AI35" s="36"/>
      <c r="AJ35" s="30"/>
      <c r="AK35" s="30">
        <v>4</v>
      </c>
      <c r="AL35" s="30"/>
      <c r="AM35" s="30"/>
      <c r="AN35" s="36"/>
      <c r="AO35" s="30"/>
      <c r="AP35" s="30">
        <v>5</v>
      </c>
      <c r="AQ35" s="33"/>
      <c r="AR35" s="33"/>
      <c r="AS35" s="34"/>
    </row>
    <row r="36" spans="3:45" s="1" customFormat="1" ht="13.5">
      <c r="C36" s="37" t="s">
        <v>25</v>
      </c>
      <c r="F36" s="23"/>
      <c r="G36" s="26">
        <v>4539</v>
      </c>
      <c r="H36" s="26"/>
      <c r="I36" s="26"/>
      <c r="J36" s="36"/>
      <c r="K36" s="30"/>
      <c r="L36" s="39">
        <v>4535</v>
      </c>
      <c r="M36" s="30"/>
      <c r="N36" s="30"/>
      <c r="O36" s="30"/>
      <c r="P36" s="31"/>
      <c r="Q36" s="26">
        <f>9+823</f>
        <v>832</v>
      </c>
      <c r="R36" s="26"/>
      <c r="S36" s="26"/>
      <c r="T36" s="36"/>
      <c r="U36" s="31"/>
      <c r="V36" s="26">
        <v>2189</v>
      </c>
      <c r="W36" s="26"/>
      <c r="X36" s="26"/>
      <c r="Y36" s="36"/>
      <c r="Z36" s="30"/>
      <c r="AA36" s="30">
        <v>236</v>
      </c>
      <c r="AB36" s="30"/>
      <c r="AC36" s="30"/>
      <c r="AD36" s="30"/>
      <c r="AE36" s="31"/>
      <c r="AF36" s="26">
        <f>965+47</f>
        <v>1012</v>
      </c>
      <c r="AG36" s="26"/>
      <c r="AH36" s="26"/>
      <c r="AI36" s="36"/>
      <c r="AJ36" s="30"/>
      <c r="AK36" s="30">
        <v>2</v>
      </c>
      <c r="AL36" s="30"/>
      <c r="AM36" s="30"/>
      <c r="AN36" s="36"/>
      <c r="AO36" s="30"/>
      <c r="AP36" s="30">
        <v>2</v>
      </c>
      <c r="AQ36" s="33"/>
      <c r="AR36" s="33"/>
      <c r="AS36" s="34"/>
    </row>
    <row r="37" spans="3:45" s="1" customFormat="1" ht="13.5">
      <c r="C37" s="37" t="s">
        <v>26</v>
      </c>
      <c r="F37" s="23"/>
      <c r="G37" s="26">
        <v>4620</v>
      </c>
      <c r="H37" s="26"/>
      <c r="I37" s="26"/>
      <c r="J37" s="36"/>
      <c r="K37" s="30"/>
      <c r="L37" s="39">
        <v>4616</v>
      </c>
      <c r="M37" s="30"/>
      <c r="N37" s="30"/>
      <c r="O37" s="30"/>
      <c r="P37" s="31"/>
      <c r="Q37" s="26">
        <f>3+1103</f>
        <v>1106</v>
      </c>
      <c r="R37" s="26"/>
      <c r="S37" s="26"/>
      <c r="T37" s="36"/>
      <c r="U37" s="31"/>
      <c r="V37" s="26">
        <v>2289</v>
      </c>
      <c r="W37" s="26"/>
      <c r="X37" s="26"/>
      <c r="Y37" s="36"/>
      <c r="Z37" s="30"/>
      <c r="AA37" s="30">
        <v>163</v>
      </c>
      <c r="AB37" s="30"/>
      <c r="AC37" s="30"/>
      <c r="AD37" s="30"/>
      <c r="AE37" s="31"/>
      <c r="AF37" s="26">
        <f>735+44</f>
        <v>779</v>
      </c>
      <c r="AG37" s="26"/>
      <c r="AH37" s="26"/>
      <c r="AI37" s="36"/>
      <c r="AJ37" s="30"/>
      <c r="AK37" s="30" t="s">
        <v>1</v>
      </c>
      <c r="AL37" s="30"/>
      <c r="AM37" s="30"/>
      <c r="AN37" s="36"/>
      <c r="AO37" s="30"/>
      <c r="AP37" s="30">
        <v>4</v>
      </c>
      <c r="AQ37" s="33"/>
      <c r="AR37" s="33"/>
      <c r="AS37" s="34"/>
    </row>
    <row r="38" spans="3:45" s="1" customFormat="1" ht="13.5">
      <c r="C38" s="37" t="s">
        <v>27</v>
      </c>
      <c r="F38" s="23"/>
      <c r="G38" s="26">
        <v>3458</v>
      </c>
      <c r="H38" s="26"/>
      <c r="I38" s="26"/>
      <c r="J38" s="36"/>
      <c r="K38" s="30"/>
      <c r="L38" s="39">
        <v>3454</v>
      </c>
      <c r="M38" s="30"/>
      <c r="N38" s="30"/>
      <c r="O38" s="30"/>
      <c r="P38" s="31"/>
      <c r="Q38" s="26">
        <f>7+1274</f>
        <v>1281</v>
      </c>
      <c r="R38" s="26"/>
      <c r="S38" s="26"/>
      <c r="T38" s="36"/>
      <c r="U38" s="31"/>
      <c r="V38" s="26">
        <v>1444</v>
      </c>
      <c r="W38" s="26"/>
      <c r="X38" s="26"/>
      <c r="Y38" s="36"/>
      <c r="Z38" s="30"/>
      <c r="AA38" s="30">
        <v>88</v>
      </c>
      <c r="AB38" s="30"/>
      <c r="AC38" s="30"/>
      <c r="AD38" s="30"/>
      <c r="AE38" s="31"/>
      <c r="AF38" s="26">
        <f>423+21</f>
        <v>444</v>
      </c>
      <c r="AG38" s="26"/>
      <c r="AH38" s="26"/>
      <c r="AI38" s="36"/>
      <c r="AJ38" s="30"/>
      <c r="AK38" s="30" t="s">
        <v>1</v>
      </c>
      <c r="AL38" s="30"/>
      <c r="AM38" s="30"/>
      <c r="AN38" s="36"/>
      <c r="AO38" s="30"/>
      <c r="AP38" s="30">
        <v>4</v>
      </c>
      <c r="AQ38" s="33"/>
      <c r="AR38" s="33"/>
      <c r="AS38" s="34"/>
    </row>
    <row r="39" spans="3:45" s="1" customFormat="1" ht="13.5">
      <c r="C39" s="37" t="s">
        <v>28</v>
      </c>
      <c r="F39" s="23"/>
      <c r="G39" s="26">
        <v>2277</v>
      </c>
      <c r="H39" s="26"/>
      <c r="I39" s="26"/>
      <c r="J39" s="36"/>
      <c r="K39" s="30"/>
      <c r="L39" s="39">
        <v>2275</v>
      </c>
      <c r="M39" s="30"/>
      <c r="N39" s="30"/>
      <c r="O39" s="30"/>
      <c r="P39" s="31"/>
      <c r="Q39" s="26">
        <f>9+927</f>
        <v>936</v>
      </c>
      <c r="R39" s="26"/>
      <c r="S39" s="26"/>
      <c r="T39" s="36"/>
      <c r="U39" s="31"/>
      <c r="V39" s="26">
        <v>930</v>
      </c>
      <c r="W39" s="26"/>
      <c r="X39" s="26"/>
      <c r="Y39" s="36"/>
      <c r="Z39" s="30"/>
      <c r="AA39" s="30">
        <v>36</v>
      </c>
      <c r="AB39" s="30"/>
      <c r="AC39" s="30"/>
      <c r="AD39" s="30"/>
      <c r="AE39" s="31"/>
      <c r="AF39" s="26">
        <f>205+8</f>
        <v>213</v>
      </c>
      <c r="AG39" s="26"/>
      <c r="AH39" s="26"/>
      <c r="AI39" s="36"/>
      <c r="AJ39" s="30"/>
      <c r="AK39" s="30">
        <v>1</v>
      </c>
      <c r="AL39" s="30"/>
      <c r="AM39" s="30"/>
      <c r="AN39" s="36"/>
      <c r="AO39" s="30"/>
      <c r="AP39" s="30">
        <v>1</v>
      </c>
      <c r="AQ39" s="33"/>
      <c r="AR39" s="33"/>
      <c r="AS39" s="34"/>
    </row>
    <row r="40" spans="3:45" s="1" customFormat="1" ht="13.5">
      <c r="C40" s="37" t="s">
        <v>29</v>
      </c>
      <c r="F40" s="23"/>
      <c r="G40" s="26">
        <f>1181+487+94</f>
        <v>1762</v>
      </c>
      <c r="H40" s="26"/>
      <c r="I40" s="26"/>
      <c r="J40" s="36"/>
      <c r="K40" s="30"/>
      <c r="L40" s="39">
        <f>1181+486+94</f>
        <v>1761</v>
      </c>
      <c r="M40" s="30"/>
      <c r="N40" s="30"/>
      <c r="O40" s="30"/>
      <c r="P40" s="31"/>
      <c r="Q40" s="26">
        <f>64+480+65+160+20+31</f>
        <v>820</v>
      </c>
      <c r="R40" s="26"/>
      <c r="S40" s="26"/>
      <c r="T40" s="36"/>
      <c r="U40" s="31"/>
      <c r="V40" s="26">
        <f>444+169+26</f>
        <v>639</v>
      </c>
      <c r="W40" s="26"/>
      <c r="X40" s="26"/>
      <c r="Y40" s="36"/>
      <c r="Z40" s="30"/>
      <c r="AA40" s="30">
        <f>15+10+1</f>
        <v>26</v>
      </c>
      <c r="AB40" s="30"/>
      <c r="AC40" s="30"/>
      <c r="AD40" s="30"/>
      <c r="AE40" s="31"/>
      <c r="AF40" s="26">
        <f>104+2+51+5</f>
        <v>162</v>
      </c>
      <c r="AG40" s="26"/>
      <c r="AH40" s="26"/>
      <c r="AI40" s="36"/>
      <c r="AJ40" s="30"/>
      <c r="AK40" s="30" t="s">
        <v>1</v>
      </c>
      <c r="AL40" s="30"/>
      <c r="AM40" s="30"/>
      <c r="AN40" s="36"/>
      <c r="AO40" s="30"/>
      <c r="AP40" s="30">
        <v>1</v>
      </c>
      <c r="AQ40" s="33"/>
      <c r="AR40" s="33"/>
      <c r="AS40" s="34"/>
    </row>
    <row r="41" spans="6:45" s="1" customFormat="1" ht="13.5">
      <c r="F41" s="23"/>
      <c r="G41" s="26"/>
      <c r="H41" s="26"/>
      <c r="I41" s="26"/>
      <c r="J41" s="36"/>
      <c r="K41" s="30"/>
      <c r="L41" s="30"/>
      <c r="M41" s="30"/>
      <c r="N41" s="30"/>
      <c r="O41" s="30"/>
      <c r="P41" s="31"/>
      <c r="Q41" s="26"/>
      <c r="R41" s="26"/>
      <c r="S41" s="26"/>
      <c r="T41" s="36"/>
      <c r="U41" s="31"/>
      <c r="V41" s="26"/>
      <c r="W41" s="26"/>
      <c r="X41" s="26"/>
      <c r="Y41" s="36"/>
      <c r="Z41" s="30"/>
      <c r="AA41" s="30"/>
      <c r="AB41" s="30"/>
      <c r="AC41" s="30"/>
      <c r="AD41" s="30"/>
      <c r="AE41" s="31"/>
      <c r="AF41" s="26"/>
      <c r="AG41" s="26"/>
      <c r="AH41" s="26"/>
      <c r="AI41" s="36"/>
      <c r="AJ41" s="30"/>
      <c r="AK41" s="30"/>
      <c r="AL41" s="30"/>
      <c r="AM41" s="30"/>
      <c r="AN41" s="36"/>
      <c r="AO41" s="30"/>
      <c r="AP41" s="30"/>
      <c r="AQ41" s="33"/>
      <c r="AR41" s="33"/>
      <c r="AS41" s="34"/>
    </row>
    <row r="42" spans="3:54" s="1" customFormat="1" ht="13.5">
      <c r="C42" s="38" t="s">
        <v>31</v>
      </c>
      <c r="F42" s="23"/>
      <c r="G42" s="26">
        <v>56745</v>
      </c>
      <c r="H42" s="27"/>
      <c r="I42" s="27"/>
      <c r="J42" s="28"/>
      <c r="K42" s="29"/>
      <c r="L42" s="30">
        <v>53678</v>
      </c>
      <c r="M42" s="29"/>
      <c r="N42" s="29"/>
      <c r="O42" s="29"/>
      <c r="P42" s="32"/>
      <c r="Q42" s="30">
        <f>541+8286</f>
        <v>8827</v>
      </c>
      <c r="R42" s="26"/>
      <c r="S42" s="26"/>
      <c r="T42" s="36"/>
      <c r="U42" s="31"/>
      <c r="V42" s="30">
        <v>25721</v>
      </c>
      <c r="W42" s="26"/>
      <c r="X42" s="26"/>
      <c r="Y42" s="36"/>
      <c r="Z42" s="30"/>
      <c r="AA42" s="30">
        <v>9743</v>
      </c>
      <c r="AB42" s="30"/>
      <c r="AC42" s="30"/>
      <c r="AD42" s="30"/>
      <c r="AE42" s="31"/>
      <c r="AF42" s="30">
        <f>5328+276</f>
        <v>5604</v>
      </c>
      <c r="AG42" s="26"/>
      <c r="AH42" s="26"/>
      <c r="AI42" s="36"/>
      <c r="AJ42" s="30"/>
      <c r="AK42" s="30">
        <v>3017</v>
      </c>
      <c r="AL42" s="30"/>
      <c r="AM42" s="30"/>
      <c r="AN42" s="36"/>
      <c r="AO42" s="30"/>
      <c r="AP42" s="30">
        <v>50</v>
      </c>
      <c r="AQ42" s="33"/>
      <c r="AR42" s="33"/>
      <c r="AS42" s="34"/>
      <c r="AU42" s="35">
        <f>SUM(G44:G58)</f>
        <v>56745</v>
      </c>
      <c r="AV42" s="35">
        <f>SUM(L44:L58)</f>
        <v>53678</v>
      </c>
      <c r="AW42" s="35">
        <f>SUM(Q44:Q58)</f>
        <v>8827</v>
      </c>
      <c r="AX42" s="35">
        <f>SUM(V44:V58)</f>
        <v>25721</v>
      </c>
      <c r="AY42" s="35">
        <f>SUM(AA44:AA58)</f>
        <v>9743</v>
      </c>
      <c r="AZ42" s="35">
        <f>SUM(AF44:AF58)</f>
        <v>5604</v>
      </c>
      <c r="BA42" s="35">
        <f>SUM(AK44:AK58)</f>
        <v>3017</v>
      </c>
      <c r="BB42" s="35">
        <f>SUM(AP44:AP58)</f>
        <v>50</v>
      </c>
    </row>
    <row r="43" spans="6:45" s="1" customFormat="1" ht="6.75" customHeight="1">
      <c r="F43" s="23"/>
      <c r="G43" s="26"/>
      <c r="H43" s="26"/>
      <c r="I43" s="26"/>
      <c r="J43" s="36"/>
      <c r="K43" s="30"/>
      <c r="L43" s="30"/>
      <c r="M43" s="30"/>
      <c r="N43" s="30"/>
      <c r="O43" s="30"/>
      <c r="P43" s="31"/>
      <c r="Q43" s="26"/>
      <c r="R43" s="26"/>
      <c r="S43" s="26"/>
      <c r="T43" s="36"/>
      <c r="U43" s="31"/>
      <c r="V43" s="26"/>
      <c r="W43" s="26"/>
      <c r="X43" s="26"/>
      <c r="Y43" s="36"/>
      <c r="Z43" s="30"/>
      <c r="AA43" s="30"/>
      <c r="AB43" s="30"/>
      <c r="AC43" s="30"/>
      <c r="AD43" s="30"/>
      <c r="AE43" s="31"/>
      <c r="AF43" s="26"/>
      <c r="AG43" s="26"/>
      <c r="AH43" s="26"/>
      <c r="AI43" s="36"/>
      <c r="AJ43" s="30"/>
      <c r="AK43" s="30"/>
      <c r="AL43" s="30"/>
      <c r="AM43" s="30"/>
      <c r="AN43" s="36"/>
      <c r="AO43" s="30"/>
      <c r="AP43" s="30"/>
      <c r="AQ43" s="33"/>
      <c r="AR43" s="33"/>
      <c r="AS43" s="34"/>
    </row>
    <row r="44" spans="3:45" s="1" customFormat="1" ht="13.5">
      <c r="C44" s="37" t="s">
        <v>15</v>
      </c>
      <c r="F44" s="23"/>
      <c r="G44" s="26">
        <v>2795</v>
      </c>
      <c r="H44" s="26"/>
      <c r="I44" s="26"/>
      <c r="J44" s="36"/>
      <c r="K44" s="30"/>
      <c r="L44" s="30">
        <v>293</v>
      </c>
      <c r="M44" s="30"/>
      <c r="N44" s="30"/>
      <c r="O44" s="30"/>
      <c r="P44" s="31"/>
      <c r="Q44" s="26">
        <v>45</v>
      </c>
      <c r="R44" s="26"/>
      <c r="S44" s="26"/>
      <c r="T44" s="36"/>
      <c r="U44" s="31"/>
      <c r="V44" s="26">
        <v>248</v>
      </c>
      <c r="W44" s="26"/>
      <c r="X44" s="26"/>
      <c r="Y44" s="36"/>
      <c r="Z44" s="30"/>
      <c r="AA44" s="30" t="s">
        <v>1</v>
      </c>
      <c r="AB44" s="30"/>
      <c r="AC44" s="30"/>
      <c r="AD44" s="30"/>
      <c r="AE44" s="31"/>
      <c r="AF44" s="26" t="s">
        <v>1</v>
      </c>
      <c r="AG44" s="26"/>
      <c r="AH44" s="26"/>
      <c r="AI44" s="36"/>
      <c r="AJ44" s="30"/>
      <c r="AK44" s="30">
        <v>2501</v>
      </c>
      <c r="AL44" s="30"/>
      <c r="AM44" s="30"/>
      <c r="AN44" s="36"/>
      <c r="AO44" s="30"/>
      <c r="AP44" s="30">
        <v>1</v>
      </c>
      <c r="AQ44" s="33"/>
      <c r="AR44" s="33"/>
      <c r="AS44" s="34"/>
    </row>
    <row r="45" spans="3:45" s="1" customFormat="1" ht="13.5">
      <c r="C45" s="37" t="s">
        <v>16</v>
      </c>
      <c r="F45" s="23"/>
      <c r="G45" s="26">
        <v>2398</v>
      </c>
      <c r="H45" s="26"/>
      <c r="I45" s="26"/>
      <c r="J45" s="36"/>
      <c r="K45" s="30"/>
      <c r="L45" s="39">
        <v>1923</v>
      </c>
      <c r="M45" s="30"/>
      <c r="N45" s="30"/>
      <c r="O45" s="30"/>
      <c r="P45" s="31"/>
      <c r="Q45" s="26">
        <v>76</v>
      </c>
      <c r="R45" s="26"/>
      <c r="S45" s="26"/>
      <c r="T45" s="36"/>
      <c r="U45" s="31"/>
      <c r="V45" s="26">
        <v>887</v>
      </c>
      <c r="W45" s="26"/>
      <c r="X45" s="26"/>
      <c r="Y45" s="36"/>
      <c r="Z45" s="30"/>
      <c r="AA45" s="30">
        <v>510</v>
      </c>
      <c r="AB45" s="30"/>
      <c r="AC45" s="30"/>
      <c r="AD45" s="30"/>
      <c r="AE45" s="31"/>
      <c r="AF45" s="26">
        <f>318+5</f>
        <v>323</v>
      </c>
      <c r="AG45" s="26"/>
      <c r="AH45" s="26"/>
      <c r="AI45" s="36"/>
      <c r="AJ45" s="30"/>
      <c r="AK45" s="30">
        <v>469</v>
      </c>
      <c r="AL45" s="30"/>
      <c r="AM45" s="30"/>
      <c r="AN45" s="36"/>
      <c r="AO45" s="30"/>
      <c r="AP45" s="30">
        <v>6</v>
      </c>
      <c r="AQ45" s="33"/>
      <c r="AR45" s="33"/>
      <c r="AS45" s="34"/>
    </row>
    <row r="46" spans="3:45" s="1" customFormat="1" ht="13.5">
      <c r="C46" s="37" t="s">
        <v>17</v>
      </c>
      <c r="F46" s="23"/>
      <c r="G46" s="26">
        <v>2464</v>
      </c>
      <c r="H46" s="26"/>
      <c r="I46" s="26"/>
      <c r="J46" s="36"/>
      <c r="K46" s="30"/>
      <c r="L46" s="39">
        <v>2440</v>
      </c>
      <c r="M46" s="30"/>
      <c r="N46" s="30"/>
      <c r="O46" s="30"/>
      <c r="P46" s="31"/>
      <c r="Q46" s="26">
        <v>117</v>
      </c>
      <c r="R46" s="26"/>
      <c r="S46" s="26"/>
      <c r="T46" s="36"/>
      <c r="U46" s="31"/>
      <c r="V46" s="26">
        <v>786</v>
      </c>
      <c r="W46" s="26"/>
      <c r="X46" s="26"/>
      <c r="Y46" s="36"/>
      <c r="Z46" s="30"/>
      <c r="AA46" s="30">
        <v>559</v>
      </c>
      <c r="AB46" s="30"/>
      <c r="AC46" s="30"/>
      <c r="AD46" s="30"/>
      <c r="AE46" s="31"/>
      <c r="AF46" s="26">
        <f>665+82</f>
        <v>747</v>
      </c>
      <c r="AG46" s="26"/>
      <c r="AH46" s="26"/>
      <c r="AI46" s="36"/>
      <c r="AJ46" s="30"/>
      <c r="AK46" s="30">
        <v>20</v>
      </c>
      <c r="AL46" s="30"/>
      <c r="AM46" s="30"/>
      <c r="AN46" s="36"/>
      <c r="AO46" s="30"/>
      <c r="AP46" s="30">
        <v>4</v>
      </c>
      <c r="AQ46" s="33"/>
      <c r="AR46" s="33"/>
      <c r="AS46" s="34"/>
    </row>
    <row r="47" spans="3:45" s="1" customFormat="1" ht="13.5">
      <c r="C47" s="37" t="s">
        <v>18</v>
      </c>
      <c r="F47" s="23"/>
      <c r="G47" s="26">
        <v>3103</v>
      </c>
      <c r="H47" s="26"/>
      <c r="I47" s="26"/>
      <c r="J47" s="36"/>
      <c r="K47" s="30"/>
      <c r="L47" s="39">
        <v>3093</v>
      </c>
      <c r="M47" s="30"/>
      <c r="N47" s="30"/>
      <c r="O47" s="30"/>
      <c r="P47" s="31"/>
      <c r="Q47" s="26">
        <f>1+183</f>
        <v>184</v>
      </c>
      <c r="R47" s="26"/>
      <c r="S47" s="26"/>
      <c r="T47" s="36"/>
      <c r="U47" s="31"/>
      <c r="V47" s="26">
        <v>1159</v>
      </c>
      <c r="W47" s="26"/>
      <c r="X47" s="26"/>
      <c r="Y47" s="36"/>
      <c r="Z47" s="30"/>
      <c r="AA47" s="30">
        <v>670</v>
      </c>
      <c r="AB47" s="30"/>
      <c r="AC47" s="30"/>
      <c r="AD47" s="30"/>
      <c r="AE47" s="31"/>
      <c r="AF47" s="26">
        <f>751+53</f>
        <v>804</v>
      </c>
      <c r="AG47" s="26"/>
      <c r="AH47" s="26"/>
      <c r="AI47" s="36"/>
      <c r="AJ47" s="30"/>
      <c r="AK47" s="30">
        <v>9</v>
      </c>
      <c r="AL47" s="30"/>
      <c r="AM47" s="30"/>
      <c r="AN47" s="36"/>
      <c r="AO47" s="30"/>
      <c r="AP47" s="30">
        <v>1</v>
      </c>
      <c r="AQ47" s="33"/>
      <c r="AR47" s="33"/>
      <c r="AS47" s="34"/>
    </row>
    <row r="48" spans="3:45" s="1" customFormat="1" ht="13.5">
      <c r="C48" s="37" t="s">
        <v>19</v>
      </c>
      <c r="F48" s="23"/>
      <c r="G48" s="26">
        <v>3526</v>
      </c>
      <c r="H48" s="26"/>
      <c r="I48" s="26"/>
      <c r="J48" s="36"/>
      <c r="K48" s="30"/>
      <c r="L48" s="39">
        <v>3522</v>
      </c>
      <c r="M48" s="30"/>
      <c r="N48" s="30"/>
      <c r="O48" s="30"/>
      <c r="P48" s="31"/>
      <c r="Q48" s="26">
        <f>1+194</f>
        <v>195</v>
      </c>
      <c r="R48" s="26"/>
      <c r="S48" s="26"/>
      <c r="T48" s="36"/>
      <c r="U48" s="31"/>
      <c r="V48" s="26">
        <v>1398</v>
      </c>
      <c r="W48" s="26"/>
      <c r="X48" s="26"/>
      <c r="Y48" s="36"/>
      <c r="Z48" s="30"/>
      <c r="AA48" s="30">
        <v>841</v>
      </c>
      <c r="AB48" s="30"/>
      <c r="AC48" s="30"/>
      <c r="AD48" s="30"/>
      <c r="AE48" s="31"/>
      <c r="AF48" s="26">
        <f>718+40</f>
        <v>758</v>
      </c>
      <c r="AG48" s="26"/>
      <c r="AH48" s="26"/>
      <c r="AI48" s="36"/>
      <c r="AJ48" s="30"/>
      <c r="AK48" s="30">
        <v>3</v>
      </c>
      <c r="AL48" s="30"/>
      <c r="AM48" s="30"/>
      <c r="AN48" s="36"/>
      <c r="AO48" s="30"/>
      <c r="AP48" s="30">
        <v>1</v>
      </c>
      <c r="AQ48" s="33"/>
      <c r="AR48" s="33"/>
      <c r="AS48" s="34"/>
    </row>
    <row r="49" spans="3:45" s="1" customFormat="1" ht="13.5">
      <c r="C49" s="37" t="s">
        <v>20</v>
      </c>
      <c r="F49" s="23"/>
      <c r="G49" s="26">
        <v>4028</v>
      </c>
      <c r="H49" s="26"/>
      <c r="I49" s="26"/>
      <c r="J49" s="36"/>
      <c r="K49" s="30"/>
      <c r="L49" s="39">
        <v>4020</v>
      </c>
      <c r="M49" s="30"/>
      <c r="N49" s="30"/>
      <c r="O49" s="30"/>
      <c r="P49" s="31"/>
      <c r="Q49" s="26">
        <f>3+175</f>
        <v>178</v>
      </c>
      <c r="R49" s="26"/>
      <c r="S49" s="26"/>
      <c r="T49" s="36"/>
      <c r="U49" s="31"/>
      <c r="V49" s="26">
        <v>1572</v>
      </c>
      <c r="W49" s="26"/>
      <c r="X49" s="26"/>
      <c r="Y49" s="36"/>
      <c r="Z49" s="30"/>
      <c r="AA49" s="30">
        <v>1281</v>
      </c>
      <c r="AB49" s="30"/>
      <c r="AC49" s="30"/>
      <c r="AD49" s="30"/>
      <c r="AE49" s="31"/>
      <c r="AF49" s="26">
        <f>629+30</f>
        <v>659</v>
      </c>
      <c r="AG49" s="26"/>
      <c r="AH49" s="26"/>
      <c r="AI49" s="36"/>
      <c r="AJ49" s="30"/>
      <c r="AK49" s="30">
        <v>6</v>
      </c>
      <c r="AL49" s="30"/>
      <c r="AM49" s="30"/>
      <c r="AN49" s="36"/>
      <c r="AO49" s="30"/>
      <c r="AP49" s="30">
        <v>2</v>
      </c>
      <c r="AQ49" s="33"/>
      <c r="AR49" s="33"/>
      <c r="AS49" s="34"/>
    </row>
    <row r="50" spans="3:45" s="1" customFormat="1" ht="13.5">
      <c r="C50" s="37" t="s">
        <v>21</v>
      </c>
      <c r="F50" s="23"/>
      <c r="G50" s="26">
        <v>4841</v>
      </c>
      <c r="H50" s="26"/>
      <c r="I50" s="26"/>
      <c r="J50" s="36"/>
      <c r="K50" s="30"/>
      <c r="L50" s="39">
        <v>4831</v>
      </c>
      <c r="M50" s="30"/>
      <c r="N50" s="30"/>
      <c r="O50" s="30"/>
      <c r="P50" s="31"/>
      <c r="Q50" s="26">
        <f>2+276</f>
        <v>278</v>
      </c>
      <c r="R50" s="26"/>
      <c r="S50" s="26"/>
      <c r="T50" s="36"/>
      <c r="U50" s="31"/>
      <c r="V50" s="26">
        <v>2212</v>
      </c>
      <c r="W50" s="26"/>
      <c r="X50" s="26"/>
      <c r="Y50" s="36"/>
      <c r="Z50" s="30"/>
      <c r="AA50" s="30">
        <v>1437</v>
      </c>
      <c r="AB50" s="30"/>
      <c r="AC50" s="30"/>
      <c r="AD50" s="30"/>
      <c r="AE50" s="31"/>
      <c r="AF50" s="26">
        <f>536+19</f>
        <v>555</v>
      </c>
      <c r="AG50" s="26"/>
      <c r="AH50" s="26"/>
      <c r="AI50" s="36"/>
      <c r="AJ50" s="30"/>
      <c r="AK50" s="30">
        <v>4</v>
      </c>
      <c r="AL50" s="30"/>
      <c r="AM50" s="30"/>
      <c r="AN50" s="36"/>
      <c r="AO50" s="30"/>
      <c r="AP50" s="30">
        <v>6</v>
      </c>
      <c r="AQ50" s="33"/>
      <c r="AR50" s="33"/>
      <c r="AS50" s="34"/>
    </row>
    <row r="51" spans="3:45" s="1" customFormat="1" ht="13.5">
      <c r="C51" s="37" t="s">
        <v>22</v>
      </c>
      <c r="F51" s="23"/>
      <c r="G51" s="26">
        <v>4312</v>
      </c>
      <c r="H51" s="26"/>
      <c r="I51" s="26"/>
      <c r="J51" s="36"/>
      <c r="K51" s="30"/>
      <c r="L51" s="39">
        <v>4308</v>
      </c>
      <c r="M51" s="30"/>
      <c r="N51" s="30"/>
      <c r="O51" s="30"/>
      <c r="P51" s="31"/>
      <c r="Q51" s="26">
        <f>2+258</f>
        <v>260</v>
      </c>
      <c r="R51" s="26"/>
      <c r="S51" s="26"/>
      <c r="T51" s="36"/>
      <c r="U51" s="31"/>
      <c r="V51" s="26">
        <v>2346</v>
      </c>
      <c r="W51" s="26"/>
      <c r="X51" s="26"/>
      <c r="Y51" s="36"/>
      <c r="Z51" s="30"/>
      <c r="AA51" s="30">
        <v>1049</v>
      </c>
      <c r="AB51" s="30"/>
      <c r="AC51" s="30"/>
      <c r="AD51" s="30"/>
      <c r="AE51" s="31"/>
      <c r="AF51" s="26">
        <f>371+15</f>
        <v>386</v>
      </c>
      <c r="AG51" s="26"/>
      <c r="AH51" s="26"/>
      <c r="AI51" s="36"/>
      <c r="AJ51" s="30"/>
      <c r="AK51" s="30">
        <v>2</v>
      </c>
      <c r="AL51" s="30"/>
      <c r="AM51" s="30"/>
      <c r="AN51" s="36"/>
      <c r="AO51" s="30"/>
      <c r="AP51" s="30">
        <v>2</v>
      </c>
      <c r="AQ51" s="33"/>
      <c r="AR51" s="33"/>
      <c r="AS51" s="34"/>
    </row>
    <row r="52" spans="3:45" s="1" customFormat="1" ht="13.5">
      <c r="C52" s="37" t="s">
        <v>23</v>
      </c>
      <c r="F52" s="23"/>
      <c r="G52" s="26">
        <v>3906</v>
      </c>
      <c r="H52" s="26"/>
      <c r="I52" s="26"/>
      <c r="J52" s="36"/>
      <c r="K52" s="30"/>
      <c r="L52" s="39">
        <v>3902</v>
      </c>
      <c r="M52" s="30"/>
      <c r="N52" s="30"/>
      <c r="O52" s="30"/>
      <c r="P52" s="31"/>
      <c r="Q52" s="26">
        <f>2+179</f>
        <v>181</v>
      </c>
      <c r="R52" s="26"/>
      <c r="S52" s="26"/>
      <c r="T52" s="36"/>
      <c r="U52" s="31"/>
      <c r="V52" s="26">
        <v>2235</v>
      </c>
      <c r="W52" s="26"/>
      <c r="X52" s="26"/>
      <c r="Y52" s="36"/>
      <c r="Z52" s="30"/>
      <c r="AA52" s="30">
        <v>975</v>
      </c>
      <c r="AB52" s="30"/>
      <c r="AC52" s="30"/>
      <c r="AD52" s="30"/>
      <c r="AE52" s="31"/>
      <c r="AF52" s="26">
        <f>304+11</f>
        <v>315</v>
      </c>
      <c r="AG52" s="26"/>
      <c r="AH52" s="26"/>
      <c r="AI52" s="36"/>
      <c r="AJ52" s="30"/>
      <c r="AK52" s="30">
        <v>2</v>
      </c>
      <c r="AL52" s="30"/>
      <c r="AM52" s="30"/>
      <c r="AN52" s="36"/>
      <c r="AO52" s="30"/>
      <c r="AP52" s="30">
        <v>2</v>
      </c>
      <c r="AQ52" s="33"/>
      <c r="AR52" s="33"/>
      <c r="AS52" s="34"/>
    </row>
    <row r="53" spans="3:45" s="1" customFormat="1" ht="13.5">
      <c r="C53" s="37" t="s">
        <v>24</v>
      </c>
      <c r="F53" s="23"/>
      <c r="G53" s="26">
        <v>4103</v>
      </c>
      <c r="H53" s="26"/>
      <c r="I53" s="26"/>
      <c r="J53" s="36"/>
      <c r="K53" s="30"/>
      <c r="L53" s="39">
        <v>4101</v>
      </c>
      <c r="M53" s="30"/>
      <c r="N53" s="30"/>
      <c r="O53" s="30"/>
      <c r="P53" s="31"/>
      <c r="Q53" s="26">
        <f>6+257</f>
        <v>263</v>
      </c>
      <c r="R53" s="26"/>
      <c r="S53" s="26"/>
      <c r="T53" s="36"/>
      <c r="U53" s="31"/>
      <c r="V53" s="26">
        <v>2356</v>
      </c>
      <c r="W53" s="26"/>
      <c r="X53" s="26"/>
      <c r="Y53" s="36"/>
      <c r="Z53" s="30"/>
      <c r="AA53" s="30">
        <v>925</v>
      </c>
      <c r="AB53" s="30"/>
      <c r="AC53" s="30"/>
      <c r="AD53" s="30"/>
      <c r="AE53" s="31"/>
      <c r="AF53" s="26">
        <f>368+8</f>
        <v>376</v>
      </c>
      <c r="AG53" s="26"/>
      <c r="AH53" s="26"/>
      <c r="AI53" s="36"/>
      <c r="AJ53" s="30"/>
      <c r="AK53" s="30" t="s">
        <v>1</v>
      </c>
      <c r="AL53" s="30"/>
      <c r="AM53" s="30"/>
      <c r="AN53" s="36"/>
      <c r="AO53" s="30"/>
      <c r="AP53" s="30">
        <v>2</v>
      </c>
      <c r="AQ53" s="33"/>
      <c r="AR53" s="33"/>
      <c r="AS53" s="34"/>
    </row>
    <row r="54" spans="3:45" s="1" customFormat="1" ht="13.5">
      <c r="C54" s="37" t="s">
        <v>25</v>
      </c>
      <c r="F54" s="23"/>
      <c r="G54" s="26">
        <v>4816</v>
      </c>
      <c r="H54" s="26"/>
      <c r="I54" s="26"/>
      <c r="J54" s="36"/>
      <c r="K54" s="30"/>
      <c r="L54" s="39">
        <v>4813</v>
      </c>
      <c r="M54" s="30"/>
      <c r="N54" s="30"/>
      <c r="O54" s="30"/>
      <c r="P54" s="31"/>
      <c r="Q54" s="26">
        <f>3+669</f>
        <v>672</v>
      </c>
      <c r="R54" s="26"/>
      <c r="S54" s="26"/>
      <c r="T54" s="36"/>
      <c r="U54" s="31"/>
      <c r="V54" s="26">
        <v>2917</v>
      </c>
      <c r="W54" s="26"/>
      <c r="X54" s="26"/>
      <c r="Y54" s="36"/>
      <c r="Z54" s="30"/>
      <c r="AA54" s="30">
        <v>657</v>
      </c>
      <c r="AB54" s="30"/>
      <c r="AC54" s="30"/>
      <c r="AD54" s="30"/>
      <c r="AE54" s="31"/>
      <c r="AF54" s="26">
        <f>312+5</f>
        <v>317</v>
      </c>
      <c r="AG54" s="26"/>
      <c r="AH54" s="26"/>
      <c r="AI54" s="36"/>
      <c r="AJ54" s="30"/>
      <c r="AK54" s="30" t="s">
        <v>1</v>
      </c>
      <c r="AL54" s="30"/>
      <c r="AM54" s="30"/>
      <c r="AN54" s="36"/>
      <c r="AO54" s="30"/>
      <c r="AP54" s="30">
        <v>3</v>
      </c>
      <c r="AQ54" s="33"/>
      <c r="AR54" s="33"/>
      <c r="AS54" s="34"/>
    </row>
    <row r="55" spans="3:45" s="1" customFormat="1" ht="13.5">
      <c r="C55" s="37" t="s">
        <v>26</v>
      </c>
      <c r="F55" s="23"/>
      <c r="G55" s="26">
        <v>5241</v>
      </c>
      <c r="H55" s="26"/>
      <c r="I55" s="26"/>
      <c r="J55" s="36"/>
      <c r="K55" s="30"/>
      <c r="L55" s="39">
        <v>5234</v>
      </c>
      <c r="M55" s="30"/>
      <c r="N55" s="30"/>
      <c r="O55" s="30"/>
      <c r="P55" s="31"/>
      <c r="Q55" s="26">
        <f>11+1197</f>
        <v>1208</v>
      </c>
      <c r="R55" s="26"/>
      <c r="S55" s="26"/>
      <c r="T55" s="36"/>
      <c r="U55" s="31"/>
      <c r="V55" s="26">
        <v>3102</v>
      </c>
      <c r="W55" s="26"/>
      <c r="X55" s="26"/>
      <c r="Y55" s="36"/>
      <c r="Z55" s="30"/>
      <c r="AA55" s="30">
        <v>464</v>
      </c>
      <c r="AB55" s="30"/>
      <c r="AC55" s="30"/>
      <c r="AD55" s="30"/>
      <c r="AE55" s="31"/>
      <c r="AF55" s="26">
        <f>172+6</f>
        <v>178</v>
      </c>
      <c r="AG55" s="26"/>
      <c r="AH55" s="26"/>
      <c r="AI55" s="36"/>
      <c r="AJ55" s="30"/>
      <c r="AK55" s="30">
        <v>1</v>
      </c>
      <c r="AL55" s="30"/>
      <c r="AM55" s="30"/>
      <c r="AN55" s="36"/>
      <c r="AO55" s="30"/>
      <c r="AP55" s="30">
        <v>6</v>
      </c>
      <c r="AQ55" s="33"/>
      <c r="AR55" s="33"/>
      <c r="AS55" s="34"/>
    </row>
    <row r="56" spans="3:45" s="1" customFormat="1" ht="13.5">
      <c r="C56" s="37" t="s">
        <v>27</v>
      </c>
      <c r="F56" s="23"/>
      <c r="G56" s="26">
        <v>4068</v>
      </c>
      <c r="H56" s="26"/>
      <c r="I56" s="26"/>
      <c r="J56" s="36"/>
      <c r="K56" s="30"/>
      <c r="L56" s="39">
        <v>4067</v>
      </c>
      <c r="M56" s="30"/>
      <c r="N56" s="30"/>
      <c r="O56" s="30"/>
      <c r="P56" s="31"/>
      <c r="Q56" s="26">
        <f>11+1638</f>
        <v>1649</v>
      </c>
      <c r="R56" s="26"/>
      <c r="S56" s="26"/>
      <c r="T56" s="36"/>
      <c r="U56" s="31"/>
      <c r="V56" s="26">
        <v>1870</v>
      </c>
      <c r="W56" s="26"/>
      <c r="X56" s="26"/>
      <c r="Y56" s="36"/>
      <c r="Z56" s="30"/>
      <c r="AA56" s="30">
        <v>199</v>
      </c>
      <c r="AB56" s="30"/>
      <c r="AC56" s="30"/>
      <c r="AD56" s="30"/>
      <c r="AE56" s="31"/>
      <c r="AF56" s="26">
        <f>87+1</f>
        <v>88</v>
      </c>
      <c r="AG56" s="26"/>
      <c r="AH56" s="26"/>
      <c r="AI56" s="36"/>
      <c r="AJ56" s="30"/>
      <c r="AK56" s="30" t="s">
        <v>1</v>
      </c>
      <c r="AL56" s="30"/>
      <c r="AM56" s="30"/>
      <c r="AN56" s="36"/>
      <c r="AO56" s="30"/>
      <c r="AP56" s="30">
        <v>1</v>
      </c>
      <c r="AQ56" s="33"/>
      <c r="AR56" s="33"/>
      <c r="AS56" s="34"/>
    </row>
    <row r="57" spans="3:45" s="1" customFormat="1" ht="13.5">
      <c r="C57" s="37" t="s">
        <v>28</v>
      </c>
      <c r="F57" s="23"/>
      <c r="G57" s="26">
        <v>3053</v>
      </c>
      <c r="H57" s="26"/>
      <c r="I57" s="26"/>
      <c r="J57" s="36"/>
      <c r="K57" s="30"/>
      <c r="L57" s="39">
        <v>3051</v>
      </c>
      <c r="M57" s="30"/>
      <c r="N57" s="30"/>
      <c r="O57" s="30"/>
      <c r="P57" s="31"/>
      <c r="Q57" s="26">
        <f>28+1425</f>
        <v>1453</v>
      </c>
      <c r="R57" s="26"/>
      <c r="S57" s="26"/>
      <c r="T57" s="36"/>
      <c r="U57" s="31"/>
      <c r="V57" s="26">
        <v>1220</v>
      </c>
      <c r="W57" s="26"/>
      <c r="X57" s="26"/>
      <c r="Y57" s="36"/>
      <c r="Z57" s="30"/>
      <c r="AA57" s="30">
        <v>97</v>
      </c>
      <c r="AB57" s="30"/>
      <c r="AC57" s="30"/>
      <c r="AD57" s="30"/>
      <c r="AE57" s="31"/>
      <c r="AF57" s="26">
        <f>48+1</f>
        <v>49</v>
      </c>
      <c r="AG57" s="26"/>
      <c r="AH57" s="26"/>
      <c r="AI57" s="36"/>
      <c r="AJ57" s="30"/>
      <c r="AK57" s="30" t="s">
        <v>1</v>
      </c>
      <c r="AL57" s="30"/>
      <c r="AM57" s="30"/>
      <c r="AN57" s="36"/>
      <c r="AO57" s="30"/>
      <c r="AP57" s="30">
        <v>2</v>
      </c>
      <c r="AQ57" s="33"/>
      <c r="AR57" s="33"/>
      <c r="AS57" s="34"/>
    </row>
    <row r="58" spans="3:45" s="1" customFormat="1" ht="13.5">
      <c r="C58" s="37" t="s">
        <v>29</v>
      </c>
      <c r="F58" s="23"/>
      <c r="G58" s="26">
        <f>2319+1292+480</f>
        <v>4091</v>
      </c>
      <c r="H58" s="26"/>
      <c r="I58" s="26"/>
      <c r="J58" s="36"/>
      <c r="K58" s="30"/>
      <c r="L58" s="39">
        <f>2312+1291+477</f>
        <v>4080</v>
      </c>
      <c r="M58" s="30"/>
      <c r="N58" s="30"/>
      <c r="O58" s="30"/>
      <c r="P58" s="31"/>
      <c r="Q58" s="26">
        <f>158+1037+212+413+101+147</f>
        <v>2068</v>
      </c>
      <c r="R58" s="26"/>
      <c r="S58" s="26"/>
      <c r="T58" s="36"/>
      <c r="U58" s="31"/>
      <c r="V58" s="26">
        <f>824+464+125</f>
        <v>1413</v>
      </c>
      <c r="W58" s="26"/>
      <c r="X58" s="26"/>
      <c r="Y58" s="36"/>
      <c r="Z58" s="30"/>
      <c r="AA58" s="30">
        <f>48+25+6</f>
        <v>79</v>
      </c>
      <c r="AB58" s="30"/>
      <c r="AC58" s="30"/>
      <c r="AD58" s="30"/>
      <c r="AE58" s="31"/>
      <c r="AF58" s="26">
        <f>37+11+1</f>
        <v>49</v>
      </c>
      <c r="AG58" s="26"/>
      <c r="AH58" s="26"/>
      <c r="AI58" s="36"/>
      <c r="AJ58" s="30"/>
      <c r="AK58" s="30" t="s">
        <v>1</v>
      </c>
      <c r="AL58" s="30"/>
      <c r="AM58" s="30"/>
      <c r="AN58" s="36"/>
      <c r="AO58" s="30"/>
      <c r="AP58" s="30">
        <f>7+1+3</f>
        <v>11</v>
      </c>
      <c r="AQ58" s="33"/>
      <c r="AR58" s="33"/>
      <c r="AS58" s="34"/>
    </row>
    <row r="59" spans="1:45" s="1" customFormat="1" ht="6.75" customHeight="1" thickBot="1">
      <c r="A59" s="3"/>
      <c r="B59" s="3"/>
      <c r="C59" s="3"/>
      <c r="D59" s="3"/>
      <c r="E59" s="3"/>
      <c r="F59" s="40"/>
      <c r="G59" s="3"/>
      <c r="H59" s="3"/>
      <c r="I59" s="3"/>
      <c r="J59" s="41"/>
      <c r="K59" s="3"/>
      <c r="L59" s="3"/>
      <c r="M59" s="3"/>
      <c r="N59" s="3"/>
      <c r="O59" s="3"/>
      <c r="P59" s="40"/>
      <c r="Q59" s="3"/>
      <c r="R59" s="3"/>
      <c r="S59" s="3"/>
      <c r="T59" s="41"/>
      <c r="U59" s="40"/>
      <c r="V59" s="3"/>
      <c r="W59" s="3"/>
      <c r="X59" s="3"/>
      <c r="Y59" s="41"/>
      <c r="Z59" s="3"/>
      <c r="AA59" s="3"/>
      <c r="AB59" s="3"/>
      <c r="AC59" s="3"/>
      <c r="AD59" s="3"/>
      <c r="AE59" s="40"/>
      <c r="AF59" s="3"/>
      <c r="AG59" s="3"/>
      <c r="AH59" s="3"/>
      <c r="AI59" s="41"/>
      <c r="AJ59" s="3"/>
      <c r="AK59" s="3"/>
      <c r="AL59" s="3"/>
      <c r="AM59" s="3"/>
      <c r="AN59" s="41"/>
      <c r="AO59" s="3"/>
      <c r="AP59" s="3"/>
      <c r="AQ59" s="3"/>
      <c r="AR59" s="3"/>
      <c r="AS59" s="3"/>
    </row>
    <row r="60" s="1" customFormat="1" ht="14.25" customHeight="1">
      <c r="B60" s="2" t="s">
        <v>32</v>
      </c>
    </row>
    <row r="61" s="1" customFormat="1" ht="13.5">
      <c r="B61" s="2" t="s">
        <v>33</v>
      </c>
    </row>
    <row r="62" spans="2:54" s="12" customFormat="1" ht="14.25" customHeight="1">
      <c r="B62" s="42" t="s">
        <v>34</v>
      </c>
      <c r="D62" s="42"/>
      <c r="E62" s="42"/>
      <c r="G62" s="7"/>
      <c r="H62" s="5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/>
      <c r="U62" s="43"/>
      <c r="V62" s="45" t="s">
        <v>35</v>
      </c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43"/>
      <c r="AN62" s="44"/>
      <c r="AO62" s="43"/>
      <c r="AP62" s="44"/>
      <c r="AQ62" s="43"/>
      <c r="AR62" s="44"/>
      <c r="AS62" s="44"/>
      <c r="AT62" s="43"/>
      <c r="AU62" s="44"/>
      <c r="AV62" s="44"/>
      <c r="AW62" s="43"/>
      <c r="AX62" s="44"/>
      <c r="AY62" s="44"/>
      <c r="AZ62" s="43"/>
      <c r="BA62" s="44"/>
      <c r="BB62" s="44"/>
    </row>
    <row r="63" spans="2:54" s="46" customFormat="1" ht="14.25" customHeight="1">
      <c r="B63" s="47" t="s">
        <v>36</v>
      </c>
      <c r="G63" s="7"/>
      <c r="H63" s="5"/>
      <c r="I63" s="26"/>
      <c r="J63" s="48"/>
      <c r="K63" s="26"/>
      <c r="L63" s="48"/>
      <c r="M63" s="26"/>
      <c r="N63" s="48"/>
      <c r="O63" s="26"/>
      <c r="P63" s="48"/>
      <c r="Q63" s="26"/>
      <c r="R63" s="48"/>
      <c r="S63" s="26"/>
      <c r="T63" s="48"/>
      <c r="U63" s="26"/>
      <c r="V63" s="48"/>
      <c r="W63" s="26"/>
      <c r="X63" s="48"/>
      <c r="Y63" s="26"/>
      <c r="Z63" s="48"/>
      <c r="AA63" s="26"/>
      <c r="AB63" s="48"/>
      <c r="AC63" s="26"/>
      <c r="AD63" s="48"/>
      <c r="AE63" s="26"/>
      <c r="AF63" s="48"/>
      <c r="AG63" s="26"/>
      <c r="AH63" s="48"/>
      <c r="AI63" s="26"/>
      <c r="AJ63" s="48"/>
      <c r="AK63" s="26"/>
      <c r="AL63" s="48"/>
      <c r="AM63" s="26"/>
      <c r="AN63" s="48"/>
      <c r="AO63" s="26"/>
      <c r="AP63" s="48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3:54" s="12" customFormat="1" ht="14.25" customHeight="1">
      <c r="C64" s="42"/>
      <c r="D64" s="42"/>
      <c r="E64" s="42"/>
      <c r="G64" s="7"/>
      <c r="H64" s="5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  <c r="AH64" s="44"/>
      <c r="AI64" s="43"/>
      <c r="AJ64" s="44"/>
      <c r="AK64" s="43"/>
      <c r="AL64" s="44"/>
      <c r="AM64" s="43"/>
      <c r="AN64" s="44"/>
      <c r="AO64" s="43"/>
      <c r="AP64" s="44"/>
      <c r="AQ64" s="43"/>
      <c r="AR64" s="44"/>
      <c r="AS64" s="44"/>
      <c r="AT64" s="43"/>
      <c r="AU64" s="44"/>
      <c r="AV64" s="44"/>
      <c r="AW64" s="43"/>
      <c r="AX64" s="44"/>
      <c r="AY64" s="44"/>
      <c r="AZ64" s="43"/>
      <c r="BA64" s="44"/>
      <c r="BB64" s="44"/>
    </row>
    <row r="65" spans="3:54" s="12" customFormat="1" ht="14.25" customHeight="1">
      <c r="C65" s="49"/>
      <c r="D65" s="49"/>
      <c r="E65" s="4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</row>
    <row r="66" spans="9:54" s="4" customFormat="1" ht="14.25" customHeight="1"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2:54" s="4" customFormat="1" ht="13.5">
      <c r="B67" s="12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2:54" s="4" customFormat="1" ht="13.5">
      <c r="B68" s="12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3:54" s="4" customFormat="1" ht="18" customHeight="1">
      <c r="C69" s="51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9:54" s="4" customFormat="1" ht="13.5"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2:54" s="4" customFormat="1" ht="18.75" customHeight="1">
      <c r="B71" s="7"/>
      <c r="C71" s="5"/>
      <c r="D71" s="5"/>
      <c r="E71" s="5"/>
      <c r="G71" s="8"/>
      <c r="H71" s="8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26"/>
      <c r="AD71" s="52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52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5:54" s="4" customFormat="1" ht="18.75" customHeight="1">
      <c r="E72" s="6"/>
      <c r="F72" s="8"/>
      <c r="G72" s="42"/>
      <c r="H72" s="53"/>
      <c r="I72" s="54"/>
      <c r="J72" s="55"/>
      <c r="K72" s="26"/>
      <c r="L72" s="54"/>
      <c r="M72" s="54"/>
      <c r="N72" s="52"/>
      <c r="O72" s="54"/>
      <c r="P72" s="55"/>
      <c r="Q72" s="54"/>
      <c r="R72" s="53"/>
      <c r="S72" s="54"/>
      <c r="T72" s="53"/>
      <c r="U72" s="54"/>
      <c r="V72" s="55"/>
      <c r="W72" s="54"/>
      <c r="X72" s="55"/>
      <c r="Y72" s="52"/>
      <c r="Z72" s="54"/>
      <c r="AA72" s="54"/>
      <c r="AB72" s="52"/>
      <c r="AC72" s="54"/>
      <c r="AD72" s="55"/>
      <c r="AE72" s="54"/>
      <c r="AF72" s="53"/>
      <c r="AG72" s="54"/>
      <c r="AH72" s="53"/>
      <c r="AI72" s="54"/>
      <c r="AJ72" s="55"/>
      <c r="AK72" s="54"/>
      <c r="AL72" s="55"/>
      <c r="AM72" s="52"/>
      <c r="AN72" s="54"/>
      <c r="AO72" s="54"/>
      <c r="AP72" s="52"/>
      <c r="AQ72" s="54"/>
      <c r="AR72" s="55"/>
      <c r="AS72" s="55"/>
      <c r="AT72" s="54"/>
      <c r="AU72" s="55"/>
      <c r="AV72" s="55"/>
      <c r="AW72" s="54"/>
      <c r="AX72" s="55"/>
      <c r="AY72" s="55"/>
      <c r="AZ72" s="54"/>
      <c r="BA72" s="55"/>
      <c r="BB72" s="55"/>
    </row>
    <row r="73" spans="2:54" s="4" customFormat="1" ht="18.75" customHeight="1">
      <c r="B73" s="56"/>
      <c r="C73" s="56"/>
      <c r="D73" s="56"/>
      <c r="E73" s="56"/>
      <c r="F73" s="8"/>
      <c r="G73" s="53"/>
      <c r="H73" s="53"/>
      <c r="I73" s="55"/>
      <c r="J73" s="55"/>
      <c r="K73" s="54"/>
      <c r="L73" s="53"/>
      <c r="M73" s="54"/>
      <c r="N73" s="55"/>
      <c r="O73" s="55"/>
      <c r="P73" s="55"/>
      <c r="Q73" s="54"/>
      <c r="R73" s="55"/>
      <c r="S73" s="54"/>
      <c r="T73" s="55"/>
      <c r="U73" s="54"/>
      <c r="V73" s="55"/>
      <c r="W73" s="55"/>
      <c r="X73" s="55"/>
      <c r="Y73" s="54"/>
      <c r="Z73" s="53"/>
      <c r="AA73" s="54"/>
      <c r="AB73" s="55"/>
      <c r="AC73" s="55"/>
      <c r="AD73" s="55"/>
      <c r="AE73" s="54"/>
      <c r="AF73" s="55"/>
      <c r="AG73" s="54"/>
      <c r="AH73" s="55"/>
      <c r="AI73" s="54"/>
      <c r="AJ73" s="55"/>
      <c r="AK73" s="55"/>
      <c r="AL73" s="55"/>
      <c r="AM73" s="54"/>
      <c r="AN73" s="53"/>
      <c r="AO73" s="54"/>
      <c r="AP73" s="55"/>
      <c r="AQ73" s="55"/>
      <c r="AR73" s="55"/>
      <c r="AS73" s="55"/>
      <c r="AT73" s="54"/>
      <c r="AU73" s="55"/>
      <c r="AV73" s="55"/>
      <c r="AW73" s="54"/>
      <c r="AX73" s="55"/>
      <c r="AY73" s="55"/>
      <c r="AZ73" s="54"/>
      <c r="BA73" s="55"/>
      <c r="BB73" s="55"/>
    </row>
    <row r="74" spans="7:54" s="4" customFormat="1" ht="14.25" customHeight="1">
      <c r="G74" s="57"/>
      <c r="H74" s="57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</row>
    <row r="75" spans="2:54" s="4" customFormat="1" ht="14.25" customHeight="1">
      <c r="B75" s="8"/>
      <c r="C75" s="8"/>
      <c r="D75" s="8"/>
      <c r="E75" s="8"/>
      <c r="F75" s="59"/>
      <c r="G75" s="60"/>
      <c r="H75" s="61"/>
      <c r="I75" s="43"/>
      <c r="J75" s="44"/>
      <c r="K75" s="43"/>
      <c r="L75" s="44"/>
      <c r="M75" s="43"/>
      <c r="N75" s="44"/>
      <c r="O75" s="43"/>
      <c r="P75" s="44"/>
      <c r="Q75" s="43"/>
      <c r="R75" s="44"/>
      <c r="S75" s="43"/>
      <c r="T75" s="44"/>
      <c r="U75" s="43"/>
      <c r="V75" s="44"/>
      <c r="W75" s="43"/>
      <c r="X75" s="44"/>
      <c r="Y75" s="43"/>
      <c r="Z75" s="44"/>
      <c r="AA75" s="43"/>
      <c r="AB75" s="44"/>
      <c r="AC75" s="43"/>
      <c r="AD75" s="44"/>
      <c r="AE75" s="43"/>
      <c r="AF75" s="44"/>
      <c r="AG75" s="43"/>
      <c r="AH75" s="44"/>
      <c r="AI75" s="43"/>
      <c r="AJ75" s="44"/>
      <c r="AK75" s="43"/>
      <c r="AL75" s="44"/>
      <c r="AM75" s="43"/>
      <c r="AN75" s="44"/>
      <c r="AO75" s="43"/>
      <c r="AP75" s="44"/>
      <c r="AQ75" s="43"/>
      <c r="AR75" s="44"/>
      <c r="AS75" s="44"/>
      <c r="AT75" s="43"/>
      <c r="AU75" s="44"/>
      <c r="AV75" s="44"/>
      <c r="AW75" s="43"/>
      <c r="AX75" s="44"/>
      <c r="AY75" s="44"/>
      <c r="AZ75" s="43"/>
      <c r="BA75" s="44"/>
      <c r="BB75" s="44"/>
    </row>
    <row r="76" spans="9:54" s="4" customFormat="1" ht="14.25" customHeight="1"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3:54" s="12" customFormat="1" ht="14.25" customHeight="1">
      <c r="C77" s="42"/>
      <c r="D77" s="42"/>
      <c r="E77" s="42"/>
      <c r="G77" s="7"/>
      <c r="H77" s="61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44"/>
      <c r="Y77" s="43"/>
      <c r="Z77" s="44"/>
      <c r="AA77" s="43"/>
      <c r="AB77" s="44"/>
      <c r="AC77" s="43"/>
      <c r="AD77" s="44"/>
      <c r="AE77" s="43"/>
      <c r="AF77" s="44"/>
      <c r="AG77" s="43"/>
      <c r="AH77" s="44"/>
      <c r="AI77" s="43"/>
      <c r="AJ77" s="44"/>
      <c r="AK77" s="43"/>
      <c r="AL77" s="44"/>
      <c r="AM77" s="43"/>
      <c r="AN77" s="44"/>
      <c r="AO77" s="43"/>
      <c r="AP77" s="44"/>
      <c r="AQ77" s="43"/>
      <c r="AR77" s="44"/>
      <c r="AS77" s="44"/>
      <c r="AT77" s="43"/>
      <c r="AU77" s="44"/>
      <c r="AV77" s="44"/>
      <c r="AW77" s="43"/>
      <c r="AX77" s="44"/>
      <c r="AY77" s="44"/>
      <c r="AZ77" s="43"/>
      <c r="BA77" s="44"/>
      <c r="BB77" s="44"/>
    </row>
    <row r="78" spans="3:54" s="12" customFormat="1" ht="14.25" customHeight="1">
      <c r="C78" s="42"/>
      <c r="D78" s="42"/>
      <c r="E78" s="42"/>
      <c r="G78" s="7"/>
      <c r="H78" s="61"/>
      <c r="I78" s="43"/>
      <c r="J78" s="44"/>
      <c r="K78" s="43"/>
      <c r="L78" s="44"/>
      <c r="M78" s="43"/>
      <c r="N78" s="44"/>
      <c r="O78" s="43"/>
      <c r="P78" s="44"/>
      <c r="Q78" s="43"/>
      <c r="R78" s="44"/>
      <c r="S78" s="43"/>
      <c r="T78" s="44"/>
      <c r="U78" s="43"/>
      <c r="V78" s="44"/>
      <c r="W78" s="43"/>
      <c r="X78" s="44"/>
      <c r="Y78" s="43"/>
      <c r="Z78" s="44"/>
      <c r="AA78" s="43"/>
      <c r="AB78" s="44"/>
      <c r="AC78" s="43"/>
      <c r="AD78" s="44"/>
      <c r="AE78" s="43"/>
      <c r="AF78" s="44"/>
      <c r="AG78" s="43"/>
      <c r="AH78" s="44"/>
      <c r="AI78" s="62"/>
      <c r="AJ78" s="63"/>
      <c r="AK78" s="43"/>
      <c r="AL78" s="44"/>
      <c r="AM78" s="62"/>
      <c r="AN78" s="63"/>
      <c r="AO78" s="62"/>
      <c r="AP78" s="63"/>
      <c r="AQ78" s="43"/>
      <c r="AR78" s="44"/>
      <c r="AS78" s="44"/>
      <c r="AT78" s="62"/>
      <c r="AU78" s="63"/>
      <c r="AV78" s="63"/>
      <c r="AW78" s="62"/>
      <c r="AX78" s="63"/>
      <c r="AY78" s="63"/>
      <c r="AZ78" s="43"/>
      <c r="BA78" s="44"/>
      <c r="BB78" s="44"/>
    </row>
    <row r="79" spans="3:54" s="12" customFormat="1" ht="14.25" customHeight="1">
      <c r="C79" s="42"/>
      <c r="D79" s="42"/>
      <c r="E79" s="42"/>
      <c r="G79" s="60"/>
      <c r="H79" s="64"/>
      <c r="I79" s="43"/>
      <c r="J79" s="44"/>
      <c r="K79" s="62"/>
      <c r="L79" s="63"/>
      <c r="M79" s="43"/>
      <c r="N79" s="44"/>
      <c r="O79" s="62"/>
      <c r="P79" s="63"/>
      <c r="Q79" s="62"/>
      <c r="R79" s="63"/>
      <c r="S79" s="62"/>
      <c r="T79" s="63"/>
      <c r="U79" s="62"/>
      <c r="V79" s="63"/>
      <c r="W79" s="62"/>
      <c r="X79" s="63"/>
      <c r="Y79" s="62"/>
      <c r="Z79" s="63"/>
      <c r="AA79" s="62"/>
      <c r="AB79" s="63"/>
      <c r="AC79" s="62"/>
      <c r="AD79" s="63"/>
      <c r="AE79" s="62"/>
      <c r="AF79" s="63"/>
      <c r="AG79" s="62"/>
      <c r="AH79" s="63"/>
      <c r="AI79" s="62"/>
      <c r="AJ79" s="63"/>
      <c r="AK79" s="43"/>
      <c r="AL79" s="44"/>
      <c r="AM79" s="62"/>
      <c r="AN79" s="63"/>
      <c r="AO79" s="43"/>
      <c r="AP79" s="44"/>
      <c r="AQ79" s="62"/>
      <c r="AR79" s="63"/>
      <c r="AS79" s="63"/>
      <c r="AT79" s="62"/>
      <c r="AU79" s="63"/>
      <c r="AV79" s="63"/>
      <c r="AW79" s="62"/>
      <c r="AX79" s="63"/>
      <c r="AY79" s="63"/>
      <c r="AZ79" s="62"/>
      <c r="BA79" s="63"/>
      <c r="BB79" s="63"/>
    </row>
    <row r="80" spans="3:54" s="12" customFormat="1" ht="14.25" customHeight="1">
      <c r="C80" s="42"/>
      <c r="D80" s="42"/>
      <c r="E80" s="42"/>
      <c r="G80" s="60"/>
      <c r="H80" s="64"/>
      <c r="I80" s="43"/>
      <c r="J80" s="44"/>
      <c r="K80" s="43"/>
      <c r="L80" s="44"/>
      <c r="M80" s="62"/>
      <c r="N80" s="63"/>
      <c r="O80" s="62"/>
      <c r="P80" s="63"/>
      <c r="Q80" s="62"/>
      <c r="R80" s="63"/>
      <c r="S80" s="62"/>
      <c r="T80" s="63"/>
      <c r="U80" s="62"/>
      <c r="V80" s="63"/>
      <c r="W80" s="43"/>
      <c r="X80" s="44"/>
      <c r="Y80" s="43"/>
      <c r="Z80" s="44"/>
      <c r="AA80" s="62"/>
      <c r="AB80" s="63"/>
      <c r="AC80" s="62"/>
      <c r="AD80" s="63"/>
      <c r="AE80" s="62"/>
      <c r="AF80" s="63"/>
      <c r="AG80" s="62"/>
      <c r="AH80" s="63"/>
      <c r="AI80" s="62"/>
      <c r="AJ80" s="63"/>
      <c r="AK80" s="62"/>
      <c r="AL80" s="63"/>
      <c r="AM80" s="62"/>
      <c r="AN80" s="63"/>
      <c r="AO80" s="62"/>
      <c r="AP80" s="63"/>
      <c r="AQ80" s="62"/>
      <c r="AR80" s="63"/>
      <c r="AS80" s="63"/>
      <c r="AT80" s="62"/>
      <c r="AU80" s="63"/>
      <c r="AV80" s="63"/>
      <c r="AW80" s="62"/>
      <c r="AX80" s="63"/>
      <c r="AY80" s="63"/>
      <c r="AZ80" s="62"/>
      <c r="BA80" s="63"/>
      <c r="BB80" s="63"/>
    </row>
    <row r="81" spans="3:54" s="12" customFormat="1" ht="14.25" customHeight="1">
      <c r="C81" s="42"/>
      <c r="D81" s="42"/>
      <c r="E81" s="42"/>
      <c r="G81" s="60"/>
      <c r="H81" s="64"/>
      <c r="I81" s="43"/>
      <c r="J81" s="44"/>
      <c r="K81" s="43"/>
      <c r="L81" s="44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  <c r="Z81" s="44"/>
      <c r="AA81" s="43"/>
      <c r="AB81" s="44"/>
      <c r="AC81" s="43"/>
      <c r="AD81" s="44"/>
      <c r="AE81" s="43"/>
      <c r="AF81" s="44"/>
      <c r="AG81" s="43"/>
      <c r="AH81" s="44"/>
      <c r="AI81" s="43"/>
      <c r="AJ81" s="44"/>
      <c r="AK81" s="43"/>
      <c r="AL81" s="44"/>
      <c r="AM81" s="43"/>
      <c r="AN81" s="44"/>
      <c r="AO81" s="43"/>
      <c r="AP81" s="44"/>
      <c r="AQ81" s="43"/>
      <c r="AR81" s="44"/>
      <c r="AS81" s="44"/>
      <c r="AT81" s="62"/>
      <c r="AU81" s="63"/>
      <c r="AV81" s="63"/>
      <c r="AW81" s="43"/>
      <c r="AX81" s="44"/>
      <c r="AY81" s="44"/>
      <c r="AZ81" s="43"/>
      <c r="BA81" s="44"/>
      <c r="BB81" s="44"/>
    </row>
    <row r="82" spans="3:54" s="12" customFormat="1" ht="14.25" customHeight="1">
      <c r="C82" s="42"/>
      <c r="D82" s="42"/>
      <c r="E82" s="42"/>
      <c r="G82" s="60"/>
      <c r="H82" s="6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44"/>
      <c r="Y82" s="43"/>
      <c r="Z82" s="44"/>
      <c r="AA82" s="43"/>
      <c r="AB82" s="44"/>
      <c r="AC82" s="43"/>
      <c r="AD82" s="44"/>
      <c r="AE82" s="43"/>
      <c r="AF82" s="44"/>
      <c r="AG82" s="43"/>
      <c r="AH82" s="44"/>
      <c r="AI82" s="43"/>
      <c r="AJ82" s="44"/>
      <c r="AK82" s="43"/>
      <c r="AL82" s="44"/>
      <c r="AM82" s="43"/>
      <c r="AN82" s="44"/>
      <c r="AO82" s="43"/>
      <c r="AP82" s="44"/>
      <c r="AQ82" s="43"/>
      <c r="AR82" s="44"/>
      <c r="AS82" s="44"/>
      <c r="AT82" s="43"/>
      <c r="AU82" s="44"/>
      <c r="AV82" s="44"/>
      <c r="AW82" s="43"/>
      <c r="AX82" s="44"/>
      <c r="AY82" s="44"/>
      <c r="AZ82" s="43"/>
      <c r="BA82" s="44"/>
      <c r="BB82" s="44"/>
    </row>
    <row r="83" spans="3:54" s="12" customFormat="1" ht="14.25" customHeight="1">
      <c r="C83" s="65"/>
      <c r="D83" s="65"/>
      <c r="E83" s="65"/>
      <c r="G83" s="60"/>
      <c r="H83" s="64"/>
      <c r="I83" s="43"/>
      <c r="J83" s="44"/>
      <c r="K83" s="43"/>
      <c r="L83" s="44"/>
      <c r="M83" s="62"/>
      <c r="N83" s="63"/>
      <c r="O83" s="62"/>
      <c r="P83" s="63"/>
      <c r="Q83" s="62"/>
      <c r="R83" s="63"/>
      <c r="S83" s="62"/>
      <c r="T83" s="63"/>
      <c r="U83" s="62"/>
      <c r="V83" s="63"/>
      <c r="W83" s="43"/>
      <c r="X83" s="44"/>
      <c r="Y83" s="43"/>
      <c r="Z83" s="44"/>
      <c r="AA83" s="62"/>
      <c r="AB83" s="63"/>
      <c r="AC83" s="62"/>
      <c r="AD83" s="63"/>
      <c r="AE83" s="62"/>
      <c r="AF83" s="63"/>
      <c r="AG83" s="62"/>
      <c r="AH83" s="63"/>
      <c r="AI83" s="62"/>
      <c r="AJ83" s="63"/>
      <c r="AK83" s="43"/>
      <c r="AL83" s="44"/>
      <c r="AM83" s="43"/>
      <c r="AN83" s="44"/>
      <c r="AO83" s="62"/>
      <c r="AP83" s="63"/>
      <c r="AQ83" s="62"/>
      <c r="AR83" s="63"/>
      <c r="AS83" s="63"/>
      <c r="AT83" s="62"/>
      <c r="AU83" s="63"/>
      <c r="AV83" s="63"/>
      <c r="AW83" s="62"/>
      <c r="AX83" s="63"/>
      <c r="AY83" s="63"/>
      <c r="AZ83" s="62"/>
      <c r="BA83" s="63"/>
      <c r="BB83" s="63"/>
    </row>
    <row r="84" spans="3:54" s="12" customFormat="1" ht="14.25" customHeight="1">
      <c r="C84" s="42"/>
      <c r="D84" s="42"/>
      <c r="E84" s="42"/>
      <c r="G84" s="7"/>
      <c r="H84" s="61"/>
      <c r="I84" s="43"/>
      <c r="J84" s="44"/>
      <c r="K84" s="43"/>
      <c r="L84" s="44"/>
      <c r="M84" s="43"/>
      <c r="N84" s="44"/>
      <c r="O84" s="43"/>
      <c r="P84" s="44"/>
      <c r="Q84" s="43"/>
      <c r="R84" s="44"/>
      <c r="S84" s="43"/>
      <c r="T84" s="44"/>
      <c r="U84" s="43"/>
      <c r="V84" s="44"/>
      <c r="W84" s="43"/>
      <c r="X84" s="44"/>
      <c r="Y84" s="43"/>
      <c r="Z84" s="44"/>
      <c r="AA84" s="43"/>
      <c r="AB84" s="44"/>
      <c r="AC84" s="43"/>
      <c r="AD84" s="44"/>
      <c r="AE84" s="43"/>
      <c r="AF84" s="44"/>
      <c r="AG84" s="43"/>
      <c r="AH84" s="44"/>
      <c r="AI84" s="62"/>
      <c r="AJ84" s="63"/>
      <c r="AK84" s="43"/>
      <c r="AL84" s="44"/>
      <c r="AM84" s="43"/>
      <c r="AN84" s="44"/>
      <c r="AO84" s="43"/>
      <c r="AP84" s="44"/>
      <c r="AQ84" s="43"/>
      <c r="AR84" s="44"/>
      <c r="AS84" s="44"/>
      <c r="AT84" s="62"/>
      <c r="AU84" s="63"/>
      <c r="AV84" s="63"/>
      <c r="AW84" s="62"/>
      <c r="AX84" s="63"/>
      <c r="AY84" s="63"/>
      <c r="AZ84" s="43"/>
      <c r="BA84" s="44"/>
      <c r="BB84" s="44"/>
    </row>
    <row r="85" spans="3:54" s="12" customFormat="1" ht="14.25" customHeight="1">
      <c r="C85" s="42"/>
      <c r="D85" s="42"/>
      <c r="E85" s="42"/>
      <c r="G85" s="60"/>
      <c r="H85" s="64"/>
      <c r="I85" s="43"/>
      <c r="J85" s="44"/>
      <c r="K85" s="43"/>
      <c r="L85" s="44"/>
      <c r="M85" s="43"/>
      <c r="N85" s="44"/>
      <c r="O85" s="43"/>
      <c r="P85" s="44"/>
      <c r="Q85" s="43"/>
      <c r="R85" s="44"/>
      <c r="S85" s="43"/>
      <c r="T85" s="44"/>
      <c r="U85" s="43"/>
      <c r="V85" s="44"/>
      <c r="W85" s="43"/>
      <c r="X85" s="44"/>
      <c r="Y85" s="43"/>
      <c r="Z85" s="44"/>
      <c r="AA85" s="43"/>
      <c r="AB85" s="44"/>
      <c r="AC85" s="43"/>
      <c r="AD85" s="44"/>
      <c r="AE85" s="43"/>
      <c r="AF85" s="44"/>
      <c r="AG85" s="43"/>
      <c r="AH85" s="44"/>
      <c r="AI85" s="43"/>
      <c r="AJ85" s="44"/>
      <c r="AK85" s="43"/>
      <c r="AL85" s="44"/>
      <c r="AM85" s="43"/>
      <c r="AN85" s="44"/>
      <c r="AO85" s="43"/>
      <c r="AP85" s="44"/>
      <c r="AQ85" s="43"/>
      <c r="AR85" s="44"/>
      <c r="AS85" s="44"/>
      <c r="AT85" s="43"/>
      <c r="AU85" s="44"/>
      <c r="AV85" s="44"/>
      <c r="AW85" s="43"/>
      <c r="AX85" s="44"/>
      <c r="AY85" s="44"/>
      <c r="AZ85" s="43"/>
      <c r="BA85" s="44"/>
      <c r="BB85" s="44"/>
    </row>
    <row r="86" spans="3:54" s="12" customFormat="1" ht="14.25" customHeight="1">
      <c r="C86" s="42"/>
      <c r="D86" s="42"/>
      <c r="E86" s="42"/>
      <c r="G86" s="7"/>
      <c r="H86" s="61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4"/>
      <c r="AC86" s="43"/>
      <c r="AD86" s="44"/>
      <c r="AE86" s="43"/>
      <c r="AF86" s="44"/>
      <c r="AG86" s="43"/>
      <c r="AH86" s="44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4"/>
      <c r="AT86" s="43"/>
      <c r="AU86" s="44"/>
      <c r="AV86" s="44"/>
      <c r="AW86" s="43"/>
      <c r="AX86" s="44"/>
      <c r="AY86" s="44"/>
      <c r="AZ86" s="43"/>
      <c r="BA86" s="44"/>
      <c r="BB86" s="44"/>
    </row>
    <row r="87" spans="3:54" s="46" customFormat="1" ht="14.25" customHeight="1">
      <c r="C87" s="65"/>
      <c r="D87" s="65"/>
      <c r="E87" s="65"/>
      <c r="G87" s="7"/>
      <c r="H87" s="61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44"/>
      <c r="AG87" s="43"/>
      <c r="AH87" s="44"/>
      <c r="AI87" s="43"/>
      <c r="AJ87" s="44"/>
      <c r="AK87" s="43"/>
      <c r="AL87" s="44"/>
      <c r="AM87" s="43"/>
      <c r="AN87" s="44"/>
      <c r="AO87" s="43"/>
      <c r="AP87" s="44"/>
      <c r="AQ87" s="43"/>
      <c r="AR87" s="44"/>
      <c r="AS87" s="44"/>
      <c r="AT87" s="62"/>
      <c r="AU87" s="63"/>
      <c r="AV87" s="63"/>
      <c r="AW87" s="43"/>
      <c r="AX87" s="44"/>
      <c r="AY87" s="44"/>
      <c r="AZ87" s="43"/>
      <c r="BA87" s="44"/>
      <c r="BB87" s="44"/>
    </row>
    <row r="88" spans="3:54" s="12" customFormat="1" ht="14.25" customHeight="1">
      <c r="C88" s="8"/>
      <c r="D88" s="8"/>
      <c r="E88" s="8"/>
      <c r="G88" s="7"/>
      <c r="H88" s="61"/>
      <c r="I88" s="43"/>
      <c r="J88" s="44"/>
      <c r="K88" s="43"/>
      <c r="L88" s="44"/>
      <c r="M88" s="43"/>
      <c r="N88" s="44"/>
      <c r="O88" s="43"/>
      <c r="P88" s="44"/>
      <c r="Q88" s="43"/>
      <c r="R88" s="44"/>
      <c r="S88" s="43"/>
      <c r="T88" s="44"/>
      <c r="U88" s="43"/>
      <c r="V88" s="44"/>
      <c r="W88" s="43"/>
      <c r="X88" s="44"/>
      <c r="Y88" s="43"/>
      <c r="Z88" s="44"/>
      <c r="AA88" s="62"/>
      <c r="AB88" s="63"/>
      <c r="AC88" s="43"/>
      <c r="AD88" s="44"/>
      <c r="AE88" s="43"/>
      <c r="AF88" s="44"/>
      <c r="AG88" s="43"/>
      <c r="AH88" s="44"/>
      <c r="AI88" s="43"/>
      <c r="AJ88" s="44"/>
      <c r="AK88" s="43"/>
      <c r="AL88" s="44"/>
      <c r="AM88" s="43"/>
      <c r="AN88" s="44"/>
      <c r="AO88" s="43"/>
      <c r="AP88" s="44"/>
      <c r="AQ88" s="62"/>
      <c r="AR88" s="63"/>
      <c r="AS88" s="63"/>
      <c r="AT88" s="62"/>
      <c r="AU88" s="63"/>
      <c r="AV88" s="63"/>
      <c r="AW88" s="43"/>
      <c r="AX88" s="44"/>
      <c r="AY88" s="44"/>
      <c r="AZ88" s="43"/>
      <c r="BA88" s="44"/>
      <c r="BB88" s="44"/>
    </row>
    <row r="89" spans="3:54" s="4" customFormat="1" ht="14.25" customHeight="1">
      <c r="C89" s="42"/>
      <c r="D89" s="42"/>
      <c r="E89" s="42"/>
      <c r="G89" s="7"/>
      <c r="H89" s="61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4"/>
      <c r="AC89" s="43"/>
      <c r="AD89" s="44"/>
      <c r="AE89" s="43"/>
      <c r="AF89" s="44"/>
      <c r="AG89" s="43"/>
      <c r="AH89" s="44"/>
      <c r="AI89" s="43"/>
      <c r="AJ89" s="44"/>
      <c r="AK89" s="43"/>
      <c r="AL89" s="44"/>
      <c r="AM89" s="43"/>
      <c r="AN89" s="44"/>
      <c r="AO89" s="43"/>
      <c r="AP89" s="44"/>
      <c r="AQ89" s="43"/>
      <c r="AR89" s="44"/>
      <c r="AS89" s="44"/>
      <c r="AT89" s="43"/>
      <c r="AU89" s="44"/>
      <c r="AV89" s="44"/>
      <c r="AW89" s="43"/>
      <c r="AX89" s="44"/>
      <c r="AY89" s="44"/>
      <c r="AZ89" s="43"/>
      <c r="BA89" s="44"/>
      <c r="BB89" s="44"/>
    </row>
    <row r="90" spans="3:54" s="12" customFormat="1" ht="14.25" customHeight="1">
      <c r="C90" s="42"/>
      <c r="D90" s="42"/>
      <c r="E90" s="42"/>
      <c r="G90" s="7"/>
      <c r="H90" s="61"/>
      <c r="I90" s="43"/>
      <c r="J90" s="44"/>
      <c r="K90" s="43"/>
      <c r="L90" s="44"/>
      <c r="M90" s="43"/>
      <c r="N90" s="44"/>
      <c r="O90" s="43"/>
      <c r="P90" s="44"/>
      <c r="Q90" s="43"/>
      <c r="R90" s="44"/>
      <c r="S90" s="43"/>
      <c r="T90" s="44"/>
      <c r="U90" s="43"/>
      <c r="V90" s="44"/>
      <c r="W90" s="43"/>
      <c r="X90" s="44"/>
      <c r="Y90" s="43"/>
      <c r="Z90" s="44"/>
      <c r="AA90" s="43"/>
      <c r="AB90" s="44"/>
      <c r="AC90" s="43"/>
      <c r="AD90" s="44"/>
      <c r="AE90" s="43"/>
      <c r="AF90" s="44"/>
      <c r="AG90" s="43"/>
      <c r="AH90" s="44"/>
      <c r="AI90" s="43"/>
      <c r="AJ90" s="44"/>
      <c r="AK90" s="43"/>
      <c r="AL90" s="44"/>
      <c r="AM90" s="43"/>
      <c r="AN90" s="44"/>
      <c r="AO90" s="43"/>
      <c r="AP90" s="44"/>
      <c r="AQ90" s="43"/>
      <c r="AR90" s="44"/>
      <c r="AS90" s="44"/>
      <c r="AT90" s="43"/>
      <c r="AU90" s="44"/>
      <c r="AV90" s="44"/>
      <c r="AW90" s="43"/>
      <c r="AX90" s="44"/>
      <c r="AY90" s="44"/>
      <c r="AZ90" s="43"/>
      <c r="BA90" s="44"/>
      <c r="BB90" s="44"/>
    </row>
    <row r="91" spans="3:54" s="12" customFormat="1" ht="14.25" customHeight="1">
      <c r="C91" s="42"/>
      <c r="D91" s="42"/>
      <c r="E91" s="42"/>
      <c r="G91" s="7"/>
      <c r="H91" s="61"/>
      <c r="I91" s="43"/>
      <c r="J91" s="44"/>
      <c r="K91" s="43"/>
      <c r="L91" s="44"/>
      <c r="M91" s="43"/>
      <c r="N91" s="44"/>
      <c r="O91" s="43"/>
      <c r="P91" s="44"/>
      <c r="Q91" s="43"/>
      <c r="R91" s="44"/>
      <c r="S91" s="43"/>
      <c r="T91" s="44"/>
      <c r="U91" s="43"/>
      <c r="V91" s="44"/>
      <c r="W91" s="43"/>
      <c r="X91" s="44"/>
      <c r="Y91" s="43"/>
      <c r="Z91" s="44"/>
      <c r="AA91" s="43"/>
      <c r="AB91" s="44"/>
      <c r="AC91" s="43"/>
      <c r="AD91" s="44"/>
      <c r="AE91" s="43"/>
      <c r="AF91" s="44"/>
      <c r="AG91" s="43"/>
      <c r="AH91" s="44"/>
      <c r="AI91" s="62"/>
      <c r="AJ91" s="63"/>
      <c r="AK91" s="43"/>
      <c r="AL91" s="44"/>
      <c r="AM91" s="43"/>
      <c r="AN91" s="44"/>
      <c r="AO91" s="43"/>
      <c r="AP91" s="44"/>
      <c r="AQ91" s="62"/>
      <c r="AR91" s="63"/>
      <c r="AS91" s="63"/>
      <c r="AT91" s="43"/>
      <c r="AU91" s="44"/>
      <c r="AV91" s="44"/>
      <c r="AW91" s="43"/>
      <c r="AX91" s="44"/>
      <c r="AY91" s="44"/>
      <c r="AZ91" s="43"/>
      <c r="BA91" s="44"/>
      <c r="BB91" s="44"/>
    </row>
    <row r="92" spans="3:54" s="12" customFormat="1" ht="14.25" customHeight="1">
      <c r="C92" s="42"/>
      <c r="D92" s="42"/>
      <c r="E92" s="42"/>
      <c r="G92" s="7"/>
      <c r="H92" s="61"/>
      <c r="I92" s="43"/>
      <c r="J92" s="44"/>
      <c r="K92" s="43"/>
      <c r="L92" s="44"/>
      <c r="M92" s="43"/>
      <c r="N92" s="44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43"/>
      <c r="Z92" s="44"/>
      <c r="AA92" s="43"/>
      <c r="AB92" s="44"/>
      <c r="AC92" s="43"/>
      <c r="AD92" s="44"/>
      <c r="AE92" s="43"/>
      <c r="AF92" s="44"/>
      <c r="AG92" s="43"/>
      <c r="AH92" s="44"/>
      <c r="AI92" s="62"/>
      <c r="AJ92" s="63"/>
      <c r="AK92" s="43"/>
      <c r="AL92" s="44"/>
      <c r="AM92" s="43"/>
      <c r="AN92" s="44"/>
      <c r="AO92" s="43"/>
      <c r="AP92" s="44"/>
      <c r="AQ92" s="62"/>
      <c r="AR92" s="63"/>
      <c r="AS92" s="63"/>
      <c r="AT92" s="62"/>
      <c r="AU92" s="63"/>
      <c r="AV92" s="63"/>
      <c r="AW92" s="62"/>
      <c r="AX92" s="63"/>
      <c r="AY92" s="63"/>
      <c r="AZ92" s="43"/>
      <c r="BA92" s="44"/>
      <c r="BB92" s="44"/>
    </row>
    <row r="93" spans="3:54" s="12" customFormat="1" ht="14.25" customHeight="1">
      <c r="C93" s="42"/>
      <c r="D93" s="42"/>
      <c r="E93" s="42"/>
      <c r="G93" s="7"/>
      <c r="H93" s="61"/>
      <c r="I93" s="43"/>
      <c r="J93" s="44"/>
      <c r="K93" s="43"/>
      <c r="L93" s="44"/>
      <c r="M93" s="43"/>
      <c r="N93" s="44"/>
      <c r="O93" s="43"/>
      <c r="P93" s="44"/>
      <c r="Q93" s="43"/>
      <c r="R93" s="44"/>
      <c r="S93" s="43"/>
      <c r="T93" s="44"/>
      <c r="U93" s="43"/>
      <c r="V93" s="44"/>
      <c r="W93" s="43"/>
      <c r="X93" s="44"/>
      <c r="Y93" s="43"/>
      <c r="Z93" s="44"/>
      <c r="AA93" s="43"/>
      <c r="AB93" s="44"/>
      <c r="AC93" s="43"/>
      <c r="AD93" s="44"/>
      <c r="AE93" s="43"/>
      <c r="AF93" s="44"/>
      <c r="AG93" s="43"/>
      <c r="AH93" s="44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4"/>
      <c r="AT93" s="43"/>
      <c r="AU93" s="44"/>
      <c r="AV93" s="44"/>
      <c r="AW93" s="43"/>
      <c r="AX93" s="44"/>
      <c r="AY93" s="44"/>
      <c r="AZ93" s="43"/>
      <c r="BA93" s="44"/>
      <c r="BB93" s="44"/>
    </row>
    <row r="94" spans="3:54" s="12" customFormat="1" ht="14.25" customHeight="1">
      <c r="C94" s="42"/>
      <c r="D94" s="42"/>
      <c r="E94" s="42"/>
      <c r="G94" s="7"/>
      <c r="H94" s="61"/>
      <c r="I94" s="43"/>
      <c r="J94" s="44"/>
      <c r="K94" s="43"/>
      <c r="L94" s="44"/>
      <c r="M94" s="43"/>
      <c r="N94" s="44"/>
      <c r="O94" s="62"/>
      <c r="P94" s="63"/>
      <c r="Q94" s="62"/>
      <c r="R94" s="63"/>
      <c r="S94" s="62"/>
      <c r="T94" s="63"/>
      <c r="U94" s="62"/>
      <c r="V94" s="63"/>
      <c r="W94" s="43"/>
      <c r="X94" s="44"/>
      <c r="Y94" s="43"/>
      <c r="Z94" s="44"/>
      <c r="AA94" s="43"/>
      <c r="AB94" s="44"/>
      <c r="AC94" s="62"/>
      <c r="AD94" s="63"/>
      <c r="AE94" s="62"/>
      <c r="AF94" s="63"/>
      <c r="AG94" s="62"/>
      <c r="AH94" s="63"/>
      <c r="AI94" s="62"/>
      <c r="AJ94" s="63"/>
      <c r="AK94" s="43"/>
      <c r="AL94" s="44"/>
      <c r="AM94" s="43"/>
      <c r="AN94" s="44"/>
      <c r="AO94" s="43"/>
      <c r="AP94" s="44"/>
      <c r="AQ94" s="62"/>
      <c r="AR94" s="63"/>
      <c r="AS94" s="63"/>
      <c r="AT94" s="62"/>
      <c r="AU94" s="63"/>
      <c r="AV94" s="63"/>
      <c r="AW94" s="62"/>
      <c r="AX94" s="63"/>
      <c r="AY94" s="63"/>
      <c r="AZ94" s="62"/>
      <c r="BA94" s="63"/>
      <c r="BB94" s="63"/>
    </row>
    <row r="95" spans="3:54" s="12" customFormat="1" ht="14.25" customHeight="1">
      <c r="C95" s="42"/>
      <c r="D95" s="42"/>
      <c r="E95" s="42"/>
      <c r="G95" s="7"/>
      <c r="H95" s="61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3"/>
      <c r="Z95" s="44"/>
      <c r="AA95" s="43"/>
      <c r="AB95" s="44"/>
      <c r="AC95" s="62"/>
      <c r="AD95" s="63"/>
      <c r="AE95" s="43"/>
      <c r="AF95" s="44"/>
      <c r="AG95" s="43"/>
      <c r="AH95" s="44"/>
      <c r="AI95" s="62"/>
      <c r="AJ95" s="63"/>
      <c r="AK95" s="43"/>
      <c r="AL95" s="44"/>
      <c r="AM95" s="43"/>
      <c r="AN95" s="44"/>
      <c r="AO95" s="43"/>
      <c r="AP95" s="44"/>
      <c r="AQ95" s="43"/>
      <c r="AR95" s="44"/>
      <c r="AS95" s="44"/>
      <c r="AT95" s="62"/>
      <c r="AU95" s="63"/>
      <c r="AV95" s="63"/>
      <c r="AW95" s="62"/>
      <c r="AX95" s="63"/>
      <c r="AY95" s="63"/>
      <c r="AZ95" s="43"/>
      <c r="BA95" s="44"/>
      <c r="BB95" s="44"/>
    </row>
    <row r="96" spans="9:54" s="12" customFormat="1" ht="14.25" customHeight="1"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66"/>
      <c r="AL96" s="66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</row>
    <row r="97" spans="9:54" s="12" customFormat="1" ht="14.25" customHeight="1"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66"/>
      <c r="AL97" s="66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</row>
    <row r="98" spans="3:54" s="12" customFormat="1" ht="14.25" customHeight="1">
      <c r="C98" s="42"/>
      <c r="D98" s="42"/>
      <c r="E98" s="42"/>
      <c r="G98" s="7"/>
      <c r="H98" s="61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4"/>
      <c r="AC98" s="43"/>
      <c r="AD98" s="44"/>
      <c r="AE98" s="43"/>
      <c r="AF98" s="44"/>
      <c r="AG98" s="43"/>
      <c r="AH98" s="44"/>
      <c r="AI98" s="43"/>
      <c r="AJ98" s="44"/>
      <c r="AK98" s="43"/>
      <c r="AL98" s="44"/>
      <c r="AM98" s="43"/>
      <c r="AN98" s="44"/>
      <c r="AO98" s="43"/>
      <c r="AP98" s="44"/>
      <c r="AQ98" s="43"/>
      <c r="AR98" s="44"/>
      <c r="AS98" s="44"/>
      <c r="AT98" s="43"/>
      <c r="AU98" s="44"/>
      <c r="AV98" s="44"/>
      <c r="AW98" s="43"/>
      <c r="AX98" s="44"/>
      <c r="AY98" s="44"/>
      <c r="AZ98" s="43"/>
      <c r="BA98" s="44"/>
      <c r="BB98" s="44"/>
    </row>
    <row r="99" spans="3:54" s="46" customFormat="1" ht="14.25" customHeight="1">
      <c r="C99" s="49"/>
      <c r="I99" s="26"/>
      <c r="J99" s="48"/>
      <c r="K99" s="26"/>
      <c r="L99" s="48"/>
      <c r="M99" s="26"/>
      <c r="N99" s="48"/>
      <c r="O99" s="26"/>
      <c r="P99" s="48"/>
      <c r="Q99" s="26"/>
      <c r="R99" s="48"/>
      <c r="S99" s="26"/>
      <c r="T99" s="48"/>
      <c r="U99" s="26"/>
      <c r="V99" s="48"/>
      <c r="W99" s="26"/>
      <c r="X99" s="48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48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3:54" s="12" customFormat="1" ht="14.25" customHeight="1">
      <c r="C100" s="42"/>
      <c r="D100" s="42"/>
      <c r="E100" s="42"/>
      <c r="G100" s="7"/>
      <c r="H100" s="61"/>
      <c r="I100" s="43"/>
      <c r="J100" s="44"/>
      <c r="K100" s="43"/>
      <c r="L100" s="44"/>
      <c r="M100" s="43"/>
      <c r="N100" s="44"/>
      <c r="O100" s="43"/>
      <c r="P100" s="44"/>
      <c r="Q100" s="43"/>
      <c r="R100" s="44"/>
      <c r="S100" s="43"/>
      <c r="T100" s="44"/>
      <c r="U100" s="43"/>
      <c r="V100" s="44"/>
      <c r="W100" s="43"/>
      <c r="X100" s="44"/>
      <c r="Y100" s="43"/>
      <c r="Z100" s="44"/>
      <c r="AA100" s="43"/>
      <c r="AB100" s="44"/>
      <c r="AC100" s="43"/>
      <c r="AD100" s="44"/>
      <c r="AE100" s="43"/>
      <c r="AF100" s="44"/>
      <c r="AG100" s="43"/>
      <c r="AH100" s="44"/>
      <c r="AI100" s="43"/>
      <c r="AJ100" s="44"/>
      <c r="AK100" s="43"/>
      <c r="AL100" s="44"/>
      <c r="AM100" s="43"/>
      <c r="AN100" s="44"/>
      <c r="AO100" s="43"/>
      <c r="AP100" s="44"/>
      <c r="AQ100" s="43"/>
      <c r="AR100" s="44"/>
      <c r="AS100" s="44"/>
      <c r="AT100" s="43"/>
      <c r="AU100" s="44"/>
      <c r="AV100" s="44"/>
      <c r="AW100" s="43"/>
      <c r="AX100" s="44"/>
      <c r="AY100" s="44"/>
      <c r="AZ100" s="43"/>
      <c r="BA100" s="44"/>
      <c r="BB100" s="44"/>
    </row>
    <row r="101" spans="3:54" s="46" customFormat="1" ht="14.25" customHeight="1">
      <c r="C101" s="49"/>
      <c r="I101" s="26"/>
      <c r="J101" s="48"/>
      <c r="K101" s="26"/>
      <c r="L101" s="48"/>
      <c r="M101" s="26"/>
      <c r="N101" s="48"/>
      <c r="O101" s="26"/>
      <c r="P101" s="48"/>
      <c r="Q101" s="26"/>
      <c r="R101" s="48"/>
      <c r="S101" s="26"/>
      <c r="T101" s="48"/>
      <c r="U101" s="26"/>
      <c r="V101" s="48"/>
      <c r="W101" s="26"/>
      <c r="X101" s="48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48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3:54" s="12" customFormat="1" ht="14.25" customHeight="1">
      <c r="C102" s="42"/>
      <c r="D102" s="42"/>
      <c r="E102" s="42"/>
      <c r="G102" s="7"/>
      <c r="H102" s="61"/>
      <c r="I102" s="43"/>
      <c r="J102" s="44"/>
      <c r="K102" s="43"/>
      <c r="L102" s="44"/>
      <c r="M102" s="43"/>
      <c r="N102" s="44"/>
      <c r="O102" s="43"/>
      <c r="P102" s="44"/>
      <c r="Q102" s="43"/>
      <c r="R102" s="44"/>
      <c r="S102" s="43"/>
      <c r="T102" s="44"/>
      <c r="U102" s="43"/>
      <c r="V102" s="44"/>
      <c r="W102" s="43"/>
      <c r="X102" s="44"/>
      <c r="Y102" s="43"/>
      <c r="Z102" s="44"/>
      <c r="AA102" s="43"/>
      <c r="AB102" s="44"/>
      <c r="AC102" s="43"/>
      <c r="AD102" s="44"/>
      <c r="AE102" s="43"/>
      <c r="AF102" s="44"/>
      <c r="AG102" s="43"/>
      <c r="AH102" s="44"/>
      <c r="AI102" s="43"/>
      <c r="AJ102" s="44"/>
      <c r="AK102" s="43"/>
      <c r="AL102" s="44"/>
      <c r="AM102" s="43"/>
      <c r="AN102" s="44"/>
      <c r="AO102" s="43"/>
      <c r="AP102" s="44"/>
      <c r="AQ102" s="43"/>
      <c r="AR102" s="44"/>
      <c r="AS102" s="44"/>
      <c r="AT102" s="43"/>
      <c r="AU102" s="44"/>
      <c r="AV102" s="44"/>
      <c r="AW102" s="43"/>
      <c r="AX102" s="44"/>
      <c r="AY102" s="44"/>
      <c r="AZ102" s="43"/>
      <c r="BA102" s="44"/>
      <c r="BB102" s="44"/>
    </row>
    <row r="103" spans="3:54" s="12" customFormat="1" ht="14.25" customHeight="1">
      <c r="C103" s="49"/>
      <c r="D103" s="49"/>
      <c r="E103" s="49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66"/>
      <c r="AL103" s="66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3:54" s="12" customFormat="1" ht="14.25" customHeight="1">
      <c r="C104" s="49"/>
      <c r="D104" s="49"/>
      <c r="E104" s="49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66"/>
      <c r="AL104" s="66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2:54" s="4" customFormat="1" ht="14.25" customHeight="1">
      <c r="B105" s="8"/>
      <c r="C105" s="8"/>
      <c r="D105" s="8"/>
      <c r="E105" s="8"/>
      <c r="F105" s="59"/>
      <c r="G105" s="60"/>
      <c r="H105" s="64"/>
      <c r="I105" s="43"/>
      <c r="J105" s="44"/>
      <c r="K105" s="43"/>
      <c r="L105" s="44"/>
      <c r="M105" s="43"/>
      <c r="N105" s="44"/>
      <c r="O105" s="43"/>
      <c r="P105" s="44"/>
      <c r="Q105" s="43"/>
      <c r="R105" s="44"/>
      <c r="S105" s="43"/>
      <c r="T105" s="44"/>
      <c r="U105" s="43"/>
      <c r="V105" s="44"/>
      <c r="W105" s="43"/>
      <c r="X105" s="44"/>
      <c r="Y105" s="43"/>
      <c r="Z105" s="44"/>
      <c r="AA105" s="43"/>
      <c r="AB105" s="44"/>
      <c r="AC105" s="43"/>
      <c r="AD105" s="44"/>
      <c r="AE105" s="43"/>
      <c r="AF105" s="44"/>
      <c r="AG105" s="43"/>
      <c r="AH105" s="44"/>
      <c r="AI105" s="43"/>
      <c r="AJ105" s="44"/>
      <c r="AK105" s="43"/>
      <c r="AL105" s="44"/>
      <c r="AM105" s="43"/>
      <c r="AN105" s="44"/>
      <c r="AO105" s="43"/>
      <c r="AP105" s="44"/>
      <c r="AQ105" s="43"/>
      <c r="AR105" s="44"/>
      <c r="AS105" s="44"/>
      <c r="AT105" s="43"/>
      <c r="AU105" s="44"/>
      <c r="AV105" s="44"/>
      <c r="AW105" s="43"/>
      <c r="AX105" s="44"/>
      <c r="AY105" s="44"/>
      <c r="AZ105" s="43"/>
      <c r="BA105" s="44"/>
      <c r="BB105" s="44"/>
    </row>
    <row r="106" spans="9:54" s="4" customFormat="1" ht="14.25" customHeight="1"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7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3:54" s="12" customFormat="1" ht="14.25" customHeight="1">
      <c r="C107" s="42"/>
      <c r="D107" s="42"/>
      <c r="E107" s="42"/>
      <c r="G107" s="7"/>
      <c r="H107" s="61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4"/>
      <c r="AC107" s="43"/>
      <c r="AD107" s="44"/>
      <c r="AE107" s="43"/>
      <c r="AF107" s="44"/>
      <c r="AG107" s="43"/>
      <c r="AH107" s="44"/>
      <c r="AI107" s="43"/>
      <c r="AJ107" s="44"/>
      <c r="AK107" s="43"/>
      <c r="AL107" s="44"/>
      <c r="AM107" s="43"/>
      <c r="AN107" s="44"/>
      <c r="AO107" s="43"/>
      <c r="AP107" s="44"/>
      <c r="AQ107" s="43"/>
      <c r="AR107" s="44"/>
      <c r="AS107" s="44"/>
      <c r="AT107" s="43"/>
      <c r="AU107" s="44"/>
      <c r="AV107" s="44"/>
      <c r="AW107" s="43"/>
      <c r="AX107" s="44"/>
      <c r="AY107" s="44"/>
      <c r="AZ107" s="43"/>
      <c r="BA107" s="44"/>
      <c r="BB107" s="44"/>
    </row>
    <row r="108" spans="3:54" s="12" customFormat="1" ht="14.25" customHeight="1">
      <c r="C108" s="42"/>
      <c r="D108" s="42"/>
      <c r="E108" s="42"/>
      <c r="G108" s="7"/>
      <c r="H108" s="61"/>
      <c r="I108" s="43"/>
      <c r="J108" s="44"/>
      <c r="K108" s="43"/>
      <c r="L108" s="44"/>
      <c r="M108" s="43"/>
      <c r="N108" s="44"/>
      <c r="O108" s="62"/>
      <c r="P108" s="63"/>
      <c r="Q108" s="62"/>
      <c r="R108" s="63"/>
      <c r="S108" s="43"/>
      <c r="T108" s="44"/>
      <c r="U108" s="62"/>
      <c r="V108" s="63"/>
      <c r="W108" s="43"/>
      <c r="X108" s="44"/>
      <c r="Y108" s="43"/>
      <c r="Z108" s="44"/>
      <c r="AA108" s="43"/>
      <c r="AB108" s="44"/>
      <c r="AC108" s="62"/>
      <c r="AD108" s="63"/>
      <c r="AE108" s="62"/>
      <c r="AF108" s="63"/>
      <c r="AG108" s="43"/>
      <c r="AH108" s="44"/>
      <c r="AI108" s="62"/>
      <c r="AJ108" s="63"/>
      <c r="AK108" s="62"/>
      <c r="AL108" s="63"/>
      <c r="AM108" s="62"/>
      <c r="AN108" s="63"/>
      <c r="AO108" s="62"/>
      <c r="AP108" s="63"/>
      <c r="AQ108" s="62"/>
      <c r="AR108" s="63"/>
      <c r="AS108" s="63"/>
      <c r="AT108" s="62"/>
      <c r="AU108" s="63"/>
      <c r="AV108" s="63"/>
      <c r="AW108" s="62"/>
      <c r="AX108" s="63"/>
      <c r="AY108" s="63"/>
      <c r="AZ108" s="62"/>
      <c r="BA108" s="63"/>
      <c r="BB108" s="63"/>
    </row>
    <row r="109" spans="3:54" s="12" customFormat="1" ht="14.25" customHeight="1">
      <c r="C109" s="42"/>
      <c r="D109" s="42"/>
      <c r="E109" s="42"/>
      <c r="G109" s="60"/>
      <c r="H109" s="64"/>
      <c r="I109" s="43"/>
      <c r="J109" s="44"/>
      <c r="K109" s="43"/>
      <c r="L109" s="44"/>
      <c r="M109" s="62"/>
      <c r="N109" s="63"/>
      <c r="O109" s="62"/>
      <c r="P109" s="63"/>
      <c r="Q109" s="62"/>
      <c r="R109" s="63"/>
      <c r="S109" s="62"/>
      <c r="T109" s="63"/>
      <c r="U109" s="62"/>
      <c r="V109" s="63"/>
      <c r="W109" s="43"/>
      <c r="X109" s="44"/>
      <c r="Y109" s="43"/>
      <c r="Z109" s="44"/>
      <c r="AA109" s="62"/>
      <c r="AB109" s="63"/>
      <c r="AC109" s="62"/>
      <c r="AD109" s="63"/>
      <c r="AE109" s="62"/>
      <c r="AF109" s="63"/>
      <c r="AG109" s="62"/>
      <c r="AH109" s="63"/>
      <c r="AI109" s="62"/>
      <c r="AJ109" s="63"/>
      <c r="AK109" s="62"/>
      <c r="AL109" s="63"/>
      <c r="AM109" s="62"/>
      <c r="AN109" s="63"/>
      <c r="AO109" s="62"/>
      <c r="AP109" s="63"/>
      <c r="AQ109" s="62"/>
      <c r="AR109" s="63"/>
      <c r="AS109" s="63"/>
      <c r="AT109" s="62"/>
      <c r="AU109" s="63"/>
      <c r="AV109" s="63"/>
      <c r="AW109" s="62"/>
      <c r="AX109" s="63"/>
      <c r="AY109" s="63"/>
      <c r="AZ109" s="62"/>
      <c r="BA109" s="63"/>
      <c r="BB109" s="63"/>
    </row>
    <row r="110" spans="3:54" s="12" customFormat="1" ht="14.25" customHeight="1">
      <c r="C110" s="42"/>
      <c r="D110" s="42"/>
      <c r="E110" s="42"/>
      <c r="G110" s="60"/>
      <c r="H110" s="64"/>
      <c r="I110" s="43"/>
      <c r="J110" s="44"/>
      <c r="K110" s="43"/>
      <c r="L110" s="44"/>
      <c r="M110" s="62"/>
      <c r="N110" s="63"/>
      <c r="O110" s="62"/>
      <c r="P110" s="63"/>
      <c r="Q110" s="62"/>
      <c r="R110" s="63"/>
      <c r="S110" s="62"/>
      <c r="T110" s="63"/>
      <c r="U110" s="62"/>
      <c r="V110" s="63"/>
      <c r="W110" s="43"/>
      <c r="X110" s="44"/>
      <c r="Y110" s="43"/>
      <c r="Z110" s="44"/>
      <c r="AA110" s="62"/>
      <c r="AB110" s="63"/>
      <c r="AC110" s="62"/>
      <c r="AD110" s="63"/>
      <c r="AE110" s="62"/>
      <c r="AF110" s="63"/>
      <c r="AG110" s="62"/>
      <c r="AH110" s="63"/>
      <c r="AI110" s="62"/>
      <c r="AJ110" s="63"/>
      <c r="AK110" s="62"/>
      <c r="AL110" s="63"/>
      <c r="AM110" s="62"/>
      <c r="AN110" s="63"/>
      <c r="AO110" s="62"/>
      <c r="AP110" s="63"/>
      <c r="AQ110" s="62"/>
      <c r="AR110" s="63"/>
      <c r="AS110" s="63"/>
      <c r="AT110" s="62"/>
      <c r="AU110" s="63"/>
      <c r="AV110" s="63"/>
      <c r="AW110" s="62"/>
      <c r="AX110" s="63"/>
      <c r="AY110" s="63"/>
      <c r="AZ110" s="62"/>
      <c r="BA110" s="63"/>
      <c r="BB110" s="63"/>
    </row>
    <row r="111" spans="3:54" s="12" customFormat="1" ht="14.25" customHeight="1">
      <c r="C111" s="42"/>
      <c r="D111" s="42"/>
      <c r="E111" s="42"/>
      <c r="G111" s="60"/>
      <c r="H111" s="64"/>
      <c r="I111" s="43"/>
      <c r="J111" s="44"/>
      <c r="K111" s="43"/>
      <c r="L111" s="44"/>
      <c r="M111" s="43"/>
      <c r="N111" s="44"/>
      <c r="O111" s="43"/>
      <c r="P111" s="44"/>
      <c r="Q111" s="43"/>
      <c r="R111" s="44"/>
      <c r="S111" s="43"/>
      <c r="T111" s="44"/>
      <c r="U111" s="43"/>
      <c r="V111" s="44"/>
      <c r="W111" s="43"/>
      <c r="X111" s="44"/>
      <c r="Y111" s="43"/>
      <c r="Z111" s="44"/>
      <c r="AA111" s="43"/>
      <c r="AB111" s="44"/>
      <c r="AC111" s="43"/>
      <c r="AD111" s="44"/>
      <c r="AE111" s="43"/>
      <c r="AF111" s="44"/>
      <c r="AG111" s="43"/>
      <c r="AH111" s="44"/>
      <c r="AI111" s="43"/>
      <c r="AJ111" s="44"/>
      <c r="AK111" s="43"/>
      <c r="AL111" s="44"/>
      <c r="AM111" s="43"/>
      <c r="AN111" s="44"/>
      <c r="AO111" s="62"/>
      <c r="AP111" s="63"/>
      <c r="AQ111" s="43"/>
      <c r="AR111" s="44"/>
      <c r="AS111" s="44"/>
      <c r="AT111" s="43"/>
      <c r="AU111" s="44"/>
      <c r="AV111" s="44"/>
      <c r="AW111" s="62"/>
      <c r="AX111" s="63"/>
      <c r="AY111" s="63"/>
      <c r="AZ111" s="43"/>
      <c r="BA111" s="44"/>
      <c r="BB111" s="44"/>
    </row>
    <row r="112" spans="3:54" s="12" customFormat="1" ht="14.25" customHeight="1">
      <c r="C112" s="42"/>
      <c r="D112" s="42"/>
      <c r="E112" s="42"/>
      <c r="G112" s="60"/>
      <c r="H112" s="64"/>
      <c r="I112" s="43"/>
      <c r="J112" s="44"/>
      <c r="K112" s="43"/>
      <c r="L112" s="44"/>
      <c r="M112" s="43"/>
      <c r="N112" s="44"/>
      <c r="O112" s="43"/>
      <c r="P112" s="44"/>
      <c r="Q112" s="43"/>
      <c r="R112" s="44"/>
      <c r="S112" s="43"/>
      <c r="T112" s="44"/>
      <c r="U112" s="43"/>
      <c r="V112" s="44"/>
      <c r="W112" s="43"/>
      <c r="X112" s="44"/>
      <c r="Y112" s="43"/>
      <c r="Z112" s="44"/>
      <c r="AA112" s="43"/>
      <c r="AB112" s="44"/>
      <c r="AC112" s="43"/>
      <c r="AD112" s="44"/>
      <c r="AE112" s="43"/>
      <c r="AF112" s="44"/>
      <c r="AG112" s="43"/>
      <c r="AH112" s="44"/>
      <c r="AI112" s="43"/>
      <c r="AJ112" s="44"/>
      <c r="AK112" s="43"/>
      <c r="AL112" s="44"/>
      <c r="AM112" s="43"/>
      <c r="AN112" s="44"/>
      <c r="AO112" s="43"/>
      <c r="AP112" s="44"/>
      <c r="AQ112" s="43"/>
      <c r="AR112" s="44"/>
      <c r="AS112" s="44"/>
      <c r="AT112" s="43"/>
      <c r="AU112" s="44"/>
      <c r="AV112" s="44"/>
      <c r="AW112" s="43"/>
      <c r="AX112" s="44"/>
      <c r="AY112" s="44"/>
      <c r="AZ112" s="43"/>
      <c r="BA112" s="44"/>
      <c r="BB112" s="44"/>
    </row>
    <row r="113" spans="3:54" s="12" customFormat="1" ht="14.25" customHeight="1">
      <c r="C113" s="65"/>
      <c r="D113" s="65"/>
      <c r="E113" s="65"/>
      <c r="G113" s="60"/>
      <c r="H113" s="64"/>
      <c r="I113" s="43"/>
      <c r="J113" s="44"/>
      <c r="K113" s="43"/>
      <c r="L113" s="44"/>
      <c r="M113" s="43"/>
      <c r="N113" s="44"/>
      <c r="O113" s="62"/>
      <c r="P113" s="63"/>
      <c r="Q113" s="62"/>
      <c r="R113" s="63"/>
      <c r="S113" s="62"/>
      <c r="T113" s="63"/>
      <c r="U113" s="62"/>
      <c r="V113" s="63"/>
      <c r="W113" s="43"/>
      <c r="X113" s="44"/>
      <c r="Y113" s="43"/>
      <c r="Z113" s="44"/>
      <c r="AA113" s="43"/>
      <c r="AB113" s="44"/>
      <c r="AC113" s="62"/>
      <c r="AD113" s="63"/>
      <c r="AE113" s="62"/>
      <c r="AF113" s="63"/>
      <c r="AG113" s="62"/>
      <c r="AH113" s="63"/>
      <c r="AI113" s="62"/>
      <c r="AJ113" s="63"/>
      <c r="AK113" s="43"/>
      <c r="AL113" s="44"/>
      <c r="AM113" s="43"/>
      <c r="AN113" s="44"/>
      <c r="AO113" s="62"/>
      <c r="AP113" s="63"/>
      <c r="AQ113" s="62"/>
      <c r="AR113" s="63"/>
      <c r="AS113" s="63"/>
      <c r="AT113" s="62"/>
      <c r="AU113" s="63"/>
      <c r="AV113" s="63"/>
      <c r="AW113" s="62"/>
      <c r="AX113" s="63"/>
      <c r="AY113" s="63"/>
      <c r="AZ113" s="62"/>
      <c r="BA113" s="63"/>
      <c r="BB113" s="63"/>
    </row>
    <row r="114" spans="3:54" s="12" customFormat="1" ht="14.25" customHeight="1">
      <c r="C114" s="42"/>
      <c r="D114" s="42"/>
      <c r="E114" s="42"/>
      <c r="G114" s="7"/>
      <c r="H114" s="61"/>
      <c r="I114" s="43"/>
      <c r="J114" s="44"/>
      <c r="K114" s="43"/>
      <c r="L114" s="44"/>
      <c r="M114" s="43"/>
      <c r="N114" s="44"/>
      <c r="O114" s="43"/>
      <c r="P114" s="44"/>
      <c r="Q114" s="43"/>
      <c r="R114" s="44"/>
      <c r="S114" s="43"/>
      <c r="T114" s="44"/>
      <c r="U114" s="43"/>
      <c r="V114" s="44"/>
      <c r="W114" s="43"/>
      <c r="X114" s="44"/>
      <c r="Y114" s="43"/>
      <c r="Z114" s="44"/>
      <c r="AA114" s="43"/>
      <c r="AB114" s="44"/>
      <c r="AC114" s="43"/>
      <c r="AD114" s="44"/>
      <c r="AE114" s="43"/>
      <c r="AF114" s="44"/>
      <c r="AG114" s="62"/>
      <c r="AH114" s="63"/>
      <c r="AI114" s="62"/>
      <c r="AJ114" s="63"/>
      <c r="AK114" s="43"/>
      <c r="AL114" s="44"/>
      <c r="AM114" s="43"/>
      <c r="AN114" s="44"/>
      <c r="AO114" s="62"/>
      <c r="AP114" s="63"/>
      <c r="AQ114" s="43"/>
      <c r="AR114" s="44"/>
      <c r="AS114" s="44"/>
      <c r="AT114" s="62"/>
      <c r="AU114" s="63"/>
      <c r="AV114" s="63"/>
      <c r="AW114" s="43"/>
      <c r="AX114" s="44"/>
      <c r="AY114" s="44"/>
      <c r="AZ114" s="43"/>
      <c r="BA114" s="44"/>
      <c r="BB114" s="44"/>
    </row>
    <row r="115" spans="3:54" s="12" customFormat="1" ht="14.25" customHeight="1">
      <c r="C115" s="42"/>
      <c r="D115" s="42"/>
      <c r="E115" s="42"/>
      <c r="G115" s="7"/>
      <c r="H115" s="61"/>
      <c r="I115" s="43"/>
      <c r="J115" s="44"/>
      <c r="K115" s="43"/>
      <c r="L115" s="44"/>
      <c r="M115" s="43"/>
      <c r="N115" s="44"/>
      <c r="O115" s="43"/>
      <c r="P115" s="44"/>
      <c r="Q115" s="43"/>
      <c r="R115" s="44"/>
      <c r="S115" s="43"/>
      <c r="T115" s="44"/>
      <c r="U115" s="43"/>
      <c r="V115" s="44"/>
      <c r="W115" s="43"/>
      <c r="X115" s="44"/>
      <c r="Y115" s="43"/>
      <c r="Z115" s="44"/>
      <c r="AA115" s="43"/>
      <c r="AB115" s="44"/>
      <c r="AC115" s="43"/>
      <c r="AD115" s="44"/>
      <c r="AE115" s="43"/>
      <c r="AF115" s="44"/>
      <c r="AG115" s="43"/>
      <c r="AH115" s="44"/>
      <c r="AI115" s="43"/>
      <c r="AJ115" s="44"/>
      <c r="AK115" s="43"/>
      <c r="AL115" s="44"/>
      <c r="AM115" s="43"/>
      <c r="AN115" s="44"/>
      <c r="AO115" s="43"/>
      <c r="AP115" s="44"/>
      <c r="AQ115" s="43"/>
      <c r="AR115" s="44"/>
      <c r="AS115" s="44"/>
      <c r="AT115" s="62"/>
      <c r="AU115" s="63"/>
      <c r="AV115" s="63"/>
      <c r="AW115" s="43"/>
      <c r="AX115" s="44"/>
      <c r="AY115" s="44"/>
      <c r="AZ115" s="43"/>
      <c r="BA115" s="44"/>
      <c r="BB115" s="44"/>
    </row>
    <row r="116" spans="3:54" s="12" customFormat="1" ht="14.25" customHeight="1">
      <c r="C116" s="42"/>
      <c r="D116" s="42"/>
      <c r="E116" s="42"/>
      <c r="G116" s="7"/>
      <c r="H116" s="61"/>
      <c r="I116" s="43"/>
      <c r="J116" s="44"/>
      <c r="K116" s="43"/>
      <c r="L116" s="44"/>
      <c r="M116" s="43"/>
      <c r="N116" s="44"/>
      <c r="O116" s="43"/>
      <c r="P116" s="44"/>
      <c r="Q116" s="43"/>
      <c r="R116" s="44"/>
      <c r="S116" s="43"/>
      <c r="T116" s="44"/>
      <c r="U116" s="43"/>
      <c r="V116" s="44"/>
      <c r="W116" s="43"/>
      <c r="X116" s="44"/>
      <c r="Y116" s="43"/>
      <c r="Z116" s="44"/>
      <c r="AA116" s="43"/>
      <c r="AB116" s="44"/>
      <c r="AC116" s="43"/>
      <c r="AD116" s="44"/>
      <c r="AE116" s="43"/>
      <c r="AF116" s="44"/>
      <c r="AG116" s="43"/>
      <c r="AH116" s="44"/>
      <c r="AI116" s="43"/>
      <c r="AJ116" s="44"/>
      <c r="AK116" s="43"/>
      <c r="AL116" s="44"/>
      <c r="AM116" s="43"/>
      <c r="AN116" s="44"/>
      <c r="AO116" s="43"/>
      <c r="AP116" s="44"/>
      <c r="AQ116" s="43"/>
      <c r="AR116" s="44"/>
      <c r="AS116" s="44"/>
      <c r="AT116" s="43"/>
      <c r="AU116" s="44"/>
      <c r="AV116" s="44"/>
      <c r="AW116" s="43"/>
      <c r="AX116" s="44"/>
      <c r="AY116" s="44"/>
      <c r="AZ116" s="43"/>
      <c r="BA116" s="44"/>
      <c r="BB116" s="44"/>
    </row>
    <row r="117" spans="3:54" s="46" customFormat="1" ht="14.25" customHeight="1">
      <c r="C117" s="65"/>
      <c r="D117" s="65"/>
      <c r="E117" s="65"/>
      <c r="G117" s="7"/>
      <c r="H117" s="61"/>
      <c r="I117" s="43"/>
      <c r="J117" s="44"/>
      <c r="K117" s="43"/>
      <c r="L117" s="44"/>
      <c r="M117" s="43"/>
      <c r="N117" s="44"/>
      <c r="O117" s="43"/>
      <c r="P117" s="44"/>
      <c r="Q117" s="43"/>
      <c r="R117" s="44"/>
      <c r="S117" s="43"/>
      <c r="T117" s="44"/>
      <c r="U117" s="62"/>
      <c r="V117" s="63"/>
      <c r="W117" s="43"/>
      <c r="X117" s="44"/>
      <c r="Y117" s="43"/>
      <c r="Z117" s="44"/>
      <c r="AA117" s="43"/>
      <c r="AB117" s="44"/>
      <c r="AC117" s="43"/>
      <c r="AD117" s="44"/>
      <c r="AE117" s="43"/>
      <c r="AF117" s="44"/>
      <c r="AG117" s="43"/>
      <c r="AH117" s="44"/>
      <c r="AI117" s="62"/>
      <c r="AJ117" s="63"/>
      <c r="AK117" s="43"/>
      <c r="AL117" s="44"/>
      <c r="AM117" s="43"/>
      <c r="AN117" s="44"/>
      <c r="AO117" s="43"/>
      <c r="AP117" s="44"/>
      <c r="AQ117" s="43"/>
      <c r="AR117" s="44"/>
      <c r="AS117" s="44"/>
      <c r="AT117" s="62"/>
      <c r="AU117" s="63"/>
      <c r="AV117" s="63"/>
      <c r="AW117" s="62"/>
      <c r="AX117" s="63"/>
      <c r="AY117" s="63"/>
      <c r="AZ117" s="62"/>
      <c r="BA117" s="63"/>
      <c r="BB117" s="63"/>
    </row>
    <row r="118" spans="3:54" s="12" customFormat="1" ht="14.25" customHeight="1">
      <c r="C118" s="8"/>
      <c r="D118" s="8"/>
      <c r="E118" s="8"/>
      <c r="G118" s="7"/>
      <c r="H118" s="61"/>
      <c r="I118" s="43"/>
      <c r="J118" s="44"/>
      <c r="K118" s="43"/>
      <c r="L118" s="44"/>
      <c r="M118" s="62"/>
      <c r="N118" s="63"/>
      <c r="O118" s="43"/>
      <c r="P118" s="44"/>
      <c r="Q118" s="62"/>
      <c r="R118" s="63"/>
      <c r="S118" s="43"/>
      <c r="T118" s="44"/>
      <c r="U118" s="62"/>
      <c r="V118" s="63"/>
      <c r="W118" s="43"/>
      <c r="X118" s="44"/>
      <c r="Y118" s="43"/>
      <c r="Z118" s="44"/>
      <c r="AA118" s="62"/>
      <c r="AB118" s="63"/>
      <c r="AC118" s="43"/>
      <c r="AD118" s="44"/>
      <c r="AE118" s="62"/>
      <c r="AF118" s="63"/>
      <c r="AG118" s="43"/>
      <c r="AH118" s="44"/>
      <c r="AI118" s="62"/>
      <c r="AJ118" s="63"/>
      <c r="AK118" s="43"/>
      <c r="AL118" s="44"/>
      <c r="AM118" s="43"/>
      <c r="AN118" s="44"/>
      <c r="AO118" s="62"/>
      <c r="AP118" s="63"/>
      <c r="AQ118" s="62"/>
      <c r="AR118" s="63"/>
      <c r="AS118" s="63"/>
      <c r="AT118" s="62"/>
      <c r="AU118" s="63"/>
      <c r="AV118" s="63"/>
      <c r="AW118" s="62"/>
      <c r="AX118" s="63"/>
      <c r="AY118" s="63"/>
      <c r="AZ118" s="62"/>
      <c r="BA118" s="63"/>
      <c r="BB118" s="63"/>
    </row>
    <row r="119" spans="3:54" s="4" customFormat="1" ht="14.25" customHeight="1">
      <c r="C119" s="42"/>
      <c r="D119" s="42"/>
      <c r="E119" s="42"/>
      <c r="G119" s="7"/>
      <c r="H119" s="61"/>
      <c r="I119" s="43"/>
      <c r="J119" s="44"/>
      <c r="K119" s="43"/>
      <c r="L119" s="44"/>
      <c r="M119" s="43"/>
      <c r="N119" s="44"/>
      <c r="O119" s="43"/>
      <c r="P119" s="44"/>
      <c r="Q119" s="43"/>
      <c r="R119" s="44"/>
      <c r="S119" s="43"/>
      <c r="T119" s="44"/>
      <c r="U119" s="43"/>
      <c r="V119" s="44"/>
      <c r="W119" s="43"/>
      <c r="X119" s="44"/>
      <c r="Y119" s="43"/>
      <c r="Z119" s="44"/>
      <c r="AA119" s="43"/>
      <c r="AB119" s="44"/>
      <c r="AC119" s="43"/>
      <c r="AD119" s="44"/>
      <c r="AE119" s="43"/>
      <c r="AF119" s="44"/>
      <c r="AG119" s="43"/>
      <c r="AH119" s="44"/>
      <c r="AI119" s="43"/>
      <c r="AJ119" s="44"/>
      <c r="AK119" s="43"/>
      <c r="AL119" s="44"/>
      <c r="AM119" s="43"/>
      <c r="AN119" s="44"/>
      <c r="AO119" s="43"/>
      <c r="AP119" s="44"/>
      <c r="AQ119" s="43"/>
      <c r="AR119" s="44"/>
      <c r="AS119" s="44"/>
      <c r="AT119" s="43"/>
      <c r="AU119" s="44"/>
      <c r="AV119" s="44"/>
      <c r="AW119" s="43"/>
      <c r="AX119" s="44"/>
      <c r="AY119" s="44"/>
      <c r="AZ119" s="43"/>
      <c r="BA119" s="44"/>
      <c r="BB119" s="44"/>
    </row>
    <row r="120" spans="3:54" s="12" customFormat="1" ht="14.25" customHeight="1">
      <c r="C120" s="42"/>
      <c r="D120" s="42"/>
      <c r="E120" s="42"/>
      <c r="G120" s="7"/>
      <c r="H120" s="61"/>
      <c r="I120" s="43"/>
      <c r="J120" s="44"/>
      <c r="K120" s="43"/>
      <c r="L120" s="44"/>
      <c r="M120" s="43"/>
      <c r="N120" s="44"/>
      <c r="O120" s="43"/>
      <c r="P120" s="44"/>
      <c r="Q120" s="43"/>
      <c r="R120" s="44"/>
      <c r="S120" s="43"/>
      <c r="T120" s="44"/>
      <c r="U120" s="43"/>
      <c r="V120" s="44"/>
      <c r="W120" s="43"/>
      <c r="X120" s="44"/>
      <c r="Y120" s="43"/>
      <c r="Z120" s="44"/>
      <c r="AA120" s="43"/>
      <c r="AB120" s="44"/>
      <c r="AC120" s="43"/>
      <c r="AD120" s="44"/>
      <c r="AE120" s="43"/>
      <c r="AF120" s="44"/>
      <c r="AG120" s="43"/>
      <c r="AH120" s="44"/>
      <c r="AI120" s="62"/>
      <c r="AJ120" s="63"/>
      <c r="AK120" s="43"/>
      <c r="AL120" s="44"/>
      <c r="AM120" s="43"/>
      <c r="AN120" s="44"/>
      <c r="AO120" s="43"/>
      <c r="AP120" s="44"/>
      <c r="AQ120" s="43"/>
      <c r="AR120" s="44"/>
      <c r="AS120" s="44"/>
      <c r="AT120" s="62"/>
      <c r="AU120" s="63"/>
      <c r="AV120" s="63"/>
      <c r="AW120" s="43"/>
      <c r="AX120" s="44"/>
      <c r="AY120" s="44"/>
      <c r="AZ120" s="43"/>
      <c r="BA120" s="44"/>
      <c r="BB120" s="44"/>
    </row>
    <row r="121" spans="3:54" s="12" customFormat="1" ht="14.25" customHeight="1">
      <c r="C121" s="42"/>
      <c r="D121" s="42"/>
      <c r="E121" s="42"/>
      <c r="G121" s="7"/>
      <c r="H121" s="61"/>
      <c r="I121" s="43"/>
      <c r="J121" s="44"/>
      <c r="K121" s="43"/>
      <c r="L121" s="44"/>
      <c r="M121" s="43"/>
      <c r="N121" s="44"/>
      <c r="O121" s="43"/>
      <c r="P121" s="44"/>
      <c r="Q121" s="62"/>
      <c r="R121" s="63"/>
      <c r="S121" s="43"/>
      <c r="T121" s="44"/>
      <c r="U121" s="43"/>
      <c r="V121" s="44"/>
      <c r="W121" s="43"/>
      <c r="X121" s="44"/>
      <c r="Y121" s="43"/>
      <c r="Z121" s="44"/>
      <c r="AA121" s="43"/>
      <c r="AB121" s="44"/>
      <c r="AC121" s="43"/>
      <c r="AD121" s="44"/>
      <c r="AE121" s="62"/>
      <c r="AF121" s="63"/>
      <c r="AG121" s="43"/>
      <c r="AH121" s="44"/>
      <c r="AI121" s="62"/>
      <c r="AJ121" s="63"/>
      <c r="AK121" s="43"/>
      <c r="AL121" s="44"/>
      <c r="AM121" s="43"/>
      <c r="AN121" s="44"/>
      <c r="AO121" s="43"/>
      <c r="AP121" s="44"/>
      <c r="AQ121" s="43"/>
      <c r="AR121" s="44"/>
      <c r="AS121" s="44"/>
      <c r="AT121" s="62"/>
      <c r="AU121" s="63"/>
      <c r="AV121" s="63"/>
      <c r="AW121" s="43"/>
      <c r="AX121" s="44"/>
      <c r="AY121" s="44"/>
      <c r="AZ121" s="43"/>
      <c r="BA121" s="44"/>
      <c r="BB121" s="44"/>
    </row>
    <row r="122" spans="3:54" s="12" customFormat="1" ht="14.25" customHeight="1">
      <c r="C122" s="42"/>
      <c r="D122" s="42"/>
      <c r="E122" s="42"/>
      <c r="G122" s="7"/>
      <c r="H122" s="61"/>
      <c r="I122" s="43"/>
      <c r="J122" s="44"/>
      <c r="K122" s="43"/>
      <c r="L122" s="44"/>
      <c r="M122" s="43"/>
      <c r="N122" s="44"/>
      <c r="O122" s="43"/>
      <c r="P122" s="44"/>
      <c r="Q122" s="62"/>
      <c r="R122" s="63"/>
      <c r="S122" s="62"/>
      <c r="T122" s="63"/>
      <c r="U122" s="62"/>
      <c r="V122" s="63"/>
      <c r="W122" s="43"/>
      <c r="X122" s="44"/>
      <c r="Y122" s="43"/>
      <c r="Z122" s="44"/>
      <c r="AA122" s="43"/>
      <c r="AB122" s="44"/>
      <c r="AC122" s="43"/>
      <c r="AD122" s="44"/>
      <c r="AE122" s="62"/>
      <c r="AF122" s="63"/>
      <c r="AG122" s="62"/>
      <c r="AH122" s="63"/>
      <c r="AI122" s="62"/>
      <c r="AJ122" s="63"/>
      <c r="AK122" s="43"/>
      <c r="AL122" s="44"/>
      <c r="AM122" s="43"/>
      <c r="AN122" s="44"/>
      <c r="AO122" s="43"/>
      <c r="AP122" s="44"/>
      <c r="AQ122" s="62"/>
      <c r="AR122" s="63"/>
      <c r="AS122" s="63"/>
      <c r="AT122" s="62"/>
      <c r="AU122" s="63"/>
      <c r="AV122" s="63"/>
      <c r="AW122" s="62"/>
      <c r="AX122" s="63"/>
      <c r="AY122" s="63"/>
      <c r="AZ122" s="62"/>
      <c r="BA122" s="63"/>
      <c r="BB122" s="63"/>
    </row>
    <row r="123" spans="3:54" s="12" customFormat="1" ht="14.25" customHeight="1">
      <c r="C123" s="42"/>
      <c r="D123" s="42"/>
      <c r="E123" s="42"/>
      <c r="G123" s="7"/>
      <c r="H123" s="61"/>
      <c r="I123" s="43"/>
      <c r="J123" s="44"/>
      <c r="K123" s="43"/>
      <c r="L123" s="44"/>
      <c r="M123" s="43"/>
      <c r="N123" s="44"/>
      <c r="O123" s="43"/>
      <c r="P123" s="44"/>
      <c r="Q123" s="43"/>
      <c r="R123" s="44"/>
      <c r="S123" s="43"/>
      <c r="T123" s="44"/>
      <c r="U123" s="43"/>
      <c r="V123" s="44"/>
      <c r="W123" s="43"/>
      <c r="X123" s="44"/>
      <c r="Y123" s="43"/>
      <c r="Z123" s="44"/>
      <c r="AA123" s="43"/>
      <c r="AB123" s="44"/>
      <c r="AC123" s="43"/>
      <c r="AD123" s="44"/>
      <c r="AE123" s="43"/>
      <c r="AF123" s="44"/>
      <c r="AG123" s="43"/>
      <c r="AH123" s="44"/>
      <c r="AI123" s="43"/>
      <c r="AJ123" s="44"/>
      <c r="AK123" s="43"/>
      <c r="AL123" s="44"/>
      <c r="AM123" s="43"/>
      <c r="AN123" s="44"/>
      <c r="AO123" s="43"/>
      <c r="AP123" s="44"/>
      <c r="AQ123" s="43"/>
      <c r="AR123" s="44"/>
      <c r="AS123" s="44"/>
      <c r="AT123" s="43"/>
      <c r="AU123" s="44"/>
      <c r="AV123" s="44"/>
      <c r="AW123" s="43"/>
      <c r="AX123" s="44"/>
      <c r="AY123" s="44"/>
      <c r="AZ123" s="43"/>
      <c r="BA123" s="44"/>
      <c r="BB123" s="44"/>
    </row>
    <row r="124" spans="3:54" s="12" customFormat="1" ht="14.25" customHeight="1">
      <c r="C124" s="42"/>
      <c r="D124" s="42"/>
      <c r="E124" s="42"/>
      <c r="G124" s="7"/>
      <c r="H124" s="61"/>
      <c r="I124" s="43"/>
      <c r="J124" s="44"/>
      <c r="K124" s="43"/>
      <c r="L124" s="44"/>
      <c r="M124" s="43"/>
      <c r="N124" s="44"/>
      <c r="O124" s="62"/>
      <c r="P124" s="63"/>
      <c r="Q124" s="62"/>
      <c r="R124" s="63"/>
      <c r="S124" s="62"/>
      <c r="T124" s="63"/>
      <c r="U124" s="62"/>
      <c r="V124" s="63"/>
      <c r="W124" s="43"/>
      <c r="X124" s="44"/>
      <c r="Y124" s="43"/>
      <c r="Z124" s="44"/>
      <c r="AA124" s="43"/>
      <c r="AB124" s="44"/>
      <c r="AC124" s="62"/>
      <c r="AD124" s="63"/>
      <c r="AE124" s="62"/>
      <c r="AF124" s="63"/>
      <c r="AG124" s="62"/>
      <c r="AH124" s="63"/>
      <c r="AI124" s="62"/>
      <c r="AJ124" s="63"/>
      <c r="AK124" s="43"/>
      <c r="AL124" s="44"/>
      <c r="AM124" s="43"/>
      <c r="AN124" s="44"/>
      <c r="AO124" s="43"/>
      <c r="AP124" s="44"/>
      <c r="AQ124" s="62"/>
      <c r="AR124" s="63"/>
      <c r="AS124" s="63"/>
      <c r="AT124" s="62"/>
      <c r="AU124" s="63"/>
      <c r="AV124" s="63"/>
      <c r="AW124" s="62"/>
      <c r="AX124" s="63"/>
      <c r="AY124" s="63"/>
      <c r="AZ124" s="62"/>
      <c r="BA124" s="63"/>
      <c r="BB124" s="63"/>
    </row>
    <row r="125" spans="3:54" s="12" customFormat="1" ht="14.25" customHeight="1">
      <c r="C125" s="42"/>
      <c r="D125" s="42"/>
      <c r="E125" s="42"/>
      <c r="G125" s="7"/>
      <c r="H125" s="61"/>
      <c r="I125" s="43"/>
      <c r="J125" s="44"/>
      <c r="K125" s="43"/>
      <c r="L125" s="44"/>
      <c r="M125" s="62"/>
      <c r="N125" s="63"/>
      <c r="O125" s="62"/>
      <c r="P125" s="63"/>
      <c r="Q125" s="43"/>
      <c r="R125" s="44"/>
      <c r="S125" s="43"/>
      <c r="T125" s="44"/>
      <c r="U125" s="62"/>
      <c r="V125" s="63"/>
      <c r="W125" s="43"/>
      <c r="X125" s="44"/>
      <c r="Y125" s="43"/>
      <c r="Z125" s="44"/>
      <c r="AA125" s="62"/>
      <c r="AB125" s="63"/>
      <c r="AC125" s="62"/>
      <c r="AD125" s="63"/>
      <c r="AE125" s="62"/>
      <c r="AF125" s="63"/>
      <c r="AG125" s="43"/>
      <c r="AH125" s="44"/>
      <c r="AI125" s="62"/>
      <c r="AJ125" s="63"/>
      <c r="AK125" s="43"/>
      <c r="AL125" s="44"/>
      <c r="AM125" s="43"/>
      <c r="AN125" s="44"/>
      <c r="AO125" s="62"/>
      <c r="AP125" s="63"/>
      <c r="AQ125" s="62"/>
      <c r="AR125" s="63"/>
      <c r="AS125" s="63"/>
      <c r="AT125" s="43"/>
      <c r="AU125" s="44"/>
      <c r="AV125" s="44"/>
      <c r="AW125" s="62"/>
      <c r="AX125" s="63"/>
      <c r="AY125" s="63"/>
      <c r="AZ125" s="62"/>
      <c r="BA125" s="63"/>
      <c r="BB125" s="63"/>
    </row>
    <row r="126" spans="7:54" s="12" customFormat="1" ht="14.25" customHeight="1">
      <c r="G126" s="4"/>
      <c r="H126" s="4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7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7:54" s="12" customFormat="1" ht="14.25" customHeight="1">
      <c r="G127" s="4"/>
      <c r="H127" s="4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7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3:54" s="12" customFormat="1" ht="14.25" customHeight="1">
      <c r="C128" s="42"/>
      <c r="D128" s="42"/>
      <c r="E128" s="42"/>
      <c r="G128" s="67"/>
      <c r="H128" s="68"/>
      <c r="I128" s="43"/>
      <c r="J128" s="44"/>
      <c r="K128" s="43"/>
      <c r="L128" s="44"/>
      <c r="M128" s="43"/>
      <c r="N128" s="44"/>
      <c r="O128" s="43"/>
      <c r="P128" s="44"/>
      <c r="Q128" s="43"/>
      <c r="R128" s="44"/>
      <c r="S128" s="43"/>
      <c r="T128" s="44"/>
      <c r="U128" s="43"/>
      <c r="V128" s="44"/>
      <c r="W128" s="43"/>
      <c r="X128" s="44"/>
      <c r="Y128" s="43"/>
      <c r="Z128" s="44"/>
      <c r="AA128" s="43"/>
      <c r="AB128" s="44"/>
      <c r="AC128" s="43"/>
      <c r="AD128" s="44"/>
      <c r="AE128" s="43"/>
      <c r="AF128" s="44"/>
      <c r="AG128" s="43"/>
      <c r="AH128" s="44"/>
      <c r="AI128" s="43"/>
      <c r="AJ128" s="44"/>
      <c r="AK128" s="43"/>
      <c r="AL128" s="44"/>
      <c r="AM128" s="43"/>
      <c r="AN128" s="44"/>
      <c r="AO128" s="43"/>
      <c r="AP128" s="44"/>
      <c r="AQ128" s="43"/>
      <c r="AR128" s="44"/>
      <c r="AS128" s="44"/>
      <c r="AT128" s="43"/>
      <c r="AU128" s="44"/>
      <c r="AV128" s="44"/>
      <c r="AW128" s="43"/>
      <c r="AX128" s="44"/>
      <c r="AY128" s="44"/>
      <c r="AZ128" s="43"/>
      <c r="BA128" s="44"/>
      <c r="BB128" s="44"/>
    </row>
    <row r="129" spans="3:54" s="46" customFormat="1" ht="14.25" customHeight="1">
      <c r="C129" s="49"/>
      <c r="G129" s="4"/>
      <c r="H129" s="4"/>
      <c r="I129" s="26"/>
      <c r="J129" s="48"/>
      <c r="K129" s="26"/>
      <c r="L129" s="48"/>
      <c r="M129" s="26"/>
      <c r="N129" s="48"/>
      <c r="O129" s="26"/>
      <c r="P129" s="48"/>
      <c r="Q129" s="26"/>
      <c r="R129" s="48"/>
      <c r="S129" s="26"/>
      <c r="T129" s="48"/>
      <c r="U129" s="26"/>
      <c r="V129" s="48"/>
      <c r="W129" s="26"/>
      <c r="X129" s="48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48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3:54" s="12" customFormat="1" ht="14.25" customHeight="1">
      <c r="C130" s="42"/>
      <c r="D130" s="42"/>
      <c r="E130" s="42"/>
      <c r="G130" s="7"/>
      <c r="H130" s="61"/>
      <c r="I130" s="43"/>
      <c r="J130" s="44"/>
      <c r="K130" s="43"/>
      <c r="L130" s="44"/>
      <c r="M130" s="43"/>
      <c r="N130" s="44"/>
      <c r="O130" s="43"/>
      <c r="P130" s="44"/>
      <c r="Q130" s="43"/>
      <c r="R130" s="44"/>
      <c r="S130" s="43"/>
      <c r="T130" s="44"/>
      <c r="U130" s="43"/>
      <c r="V130" s="44"/>
      <c r="W130" s="43"/>
      <c r="X130" s="44"/>
      <c r="Y130" s="43"/>
      <c r="Z130" s="44"/>
      <c r="AA130" s="43"/>
      <c r="AB130" s="44"/>
      <c r="AC130" s="43"/>
      <c r="AD130" s="44"/>
      <c r="AE130" s="43"/>
      <c r="AF130" s="44"/>
      <c r="AG130" s="43"/>
      <c r="AH130" s="44"/>
      <c r="AI130" s="43"/>
      <c r="AJ130" s="44"/>
      <c r="AK130" s="43"/>
      <c r="AL130" s="44"/>
      <c r="AM130" s="43"/>
      <c r="AN130" s="44"/>
      <c r="AO130" s="43"/>
      <c r="AP130" s="44"/>
      <c r="AQ130" s="43"/>
      <c r="AR130" s="44"/>
      <c r="AS130" s="44"/>
      <c r="AT130" s="43"/>
      <c r="AU130" s="44"/>
      <c r="AV130" s="44"/>
      <c r="AW130" s="43"/>
      <c r="AX130" s="44"/>
      <c r="AY130" s="44"/>
      <c r="AZ130" s="43"/>
      <c r="BA130" s="44"/>
      <c r="BB130" s="44"/>
    </row>
    <row r="131" spans="3:54" s="46" customFormat="1" ht="14.25" customHeight="1">
      <c r="C131" s="49"/>
      <c r="G131" s="4"/>
      <c r="H131" s="4"/>
      <c r="I131" s="26"/>
      <c r="J131" s="48"/>
      <c r="K131" s="26"/>
      <c r="L131" s="48"/>
      <c r="M131" s="26"/>
      <c r="N131" s="48"/>
      <c r="O131" s="26"/>
      <c r="P131" s="48"/>
      <c r="Q131" s="26"/>
      <c r="R131" s="48"/>
      <c r="S131" s="26"/>
      <c r="T131" s="48"/>
      <c r="U131" s="26"/>
      <c r="V131" s="48"/>
      <c r="W131" s="26"/>
      <c r="X131" s="48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48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3:54" s="12" customFormat="1" ht="14.25" customHeight="1">
      <c r="C132" s="42"/>
      <c r="D132" s="42"/>
      <c r="E132" s="42"/>
      <c r="G132" s="7"/>
      <c r="H132" s="61"/>
      <c r="I132" s="43"/>
      <c r="J132" s="44"/>
      <c r="K132" s="43"/>
      <c r="L132" s="44"/>
      <c r="M132" s="43"/>
      <c r="N132" s="44"/>
      <c r="O132" s="43"/>
      <c r="P132" s="44"/>
      <c r="Q132" s="43"/>
      <c r="R132" s="44"/>
      <c r="S132" s="43"/>
      <c r="T132" s="44"/>
      <c r="U132" s="43"/>
      <c r="V132" s="44"/>
      <c r="W132" s="43"/>
      <c r="X132" s="44"/>
      <c r="Y132" s="43"/>
      <c r="Z132" s="44"/>
      <c r="AA132" s="43"/>
      <c r="AB132" s="44"/>
      <c r="AC132" s="43"/>
      <c r="AD132" s="44"/>
      <c r="AE132" s="43"/>
      <c r="AF132" s="44"/>
      <c r="AG132" s="43"/>
      <c r="AH132" s="44"/>
      <c r="AI132" s="43"/>
      <c r="AJ132" s="44"/>
      <c r="AK132" s="43"/>
      <c r="AL132" s="44"/>
      <c r="AM132" s="43"/>
      <c r="AN132" s="44"/>
      <c r="AO132" s="43"/>
      <c r="AP132" s="44"/>
      <c r="AQ132" s="43"/>
      <c r="AR132" s="44"/>
      <c r="AS132" s="44"/>
      <c r="AT132" s="43"/>
      <c r="AU132" s="44"/>
      <c r="AV132" s="44"/>
      <c r="AW132" s="43"/>
      <c r="AX132" s="44"/>
      <c r="AY132" s="44"/>
      <c r="AZ132" s="43"/>
      <c r="BA132" s="44"/>
      <c r="BB132" s="44"/>
    </row>
    <row r="133" spans="3:54" s="12" customFormat="1" ht="14.25" customHeight="1">
      <c r="C133" s="49"/>
      <c r="D133" s="49"/>
      <c r="E133" s="4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9:54" s="4" customFormat="1" ht="14.25" customHeight="1"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2:54" s="4" customFormat="1" ht="13.5">
      <c r="B135" s="12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2:54" s="4" customFormat="1" ht="13.5">
      <c r="B136" s="12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3:54" s="4" customFormat="1" ht="18" customHeight="1">
      <c r="C137" s="51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9:54" s="4" customFormat="1" ht="13.5"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2:54" s="4" customFormat="1" ht="18.75" customHeight="1">
      <c r="B139" s="7"/>
      <c r="C139" s="5"/>
      <c r="D139" s="5"/>
      <c r="E139" s="5"/>
      <c r="G139" s="8"/>
      <c r="H139" s="8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26"/>
      <c r="AD139" s="52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52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5:54" s="4" customFormat="1" ht="18.75" customHeight="1">
      <c r="E140" s="6"/>
      <c r="F140" s="8"/>
      <c r="G140" s="42"/>
      <c r="H140" s="53"/>
      <c r="I140" s="54"/>
      <c r="J140" s="55"/>
      <c r="K140" s="26"/>
      <c r="L140" s="54"/>
      <c r="M140" s="54"/>
      <c r="N140" s="52"/>
      <c r="O140" s="54"/>
      <c r="P140" s="55"/>
      <c r="Q140" s="54"/>
      <c r="R140" s="53"/>
      <c r="S140" s="54"/>
      <c r="T140" s="53"/>
      <c r="U140" s="54"/>
      <c r="V140" s="55"/>
      <c r="W140" s="54"/>
      <c r="X140" s="55"/>
      <c r="Y140" s="52"/>
      <c r="Z140" s="54"/>
      <c r="AA140" s="54"/>
      <c r="AB140" s="52"/>
      <c r="AC140" s="54"/>
      <c r="AD140" s="55"/>
      <c r="AE140" s="54"/>
      <c r="AF140" s="53"/>
      <c r="AG140" s="54"/>
      <c r="AH140" s="53"/>
      <c r="AI140" s="54"/>
      <c r="AJ140" s="55"/>
      <c r="AK140" s="54"/>
      <c r="AL140" s="55"/>
      <c r="AM140" s="52"/>
      <c r="AN140" s="54"/>
      <c r="AO140" s="54"/>
      <c r="AP140" s="52"/>
      <c r="AQ140" s="54"/>
      <c r="AR140" s="55"/>
      <c r="AS140" s="55"/>
      <c r="AT140" s="54"/>
      <c r="AU140" s="55"/>
      <c r="AV140" s="55"/>
      <c r="AW140" s="54"/>
      <c r="AX140" s="55"/>
      <c r="AY140" s="55"/>
      <c r="AZ140" s="54"/>
      <c r="BA140" s="55"/>
      <c r="BB140" s="55"/>
    </row>
    <row r="141" spans="2:54" s="4" customFormat="1" ht="18.75" customHeight="1">
      <c r="B141" s="56"/>
      <c r="C141" s="56"/>
      <c r="D141" s="56"/>
      <c r="E141" s="56"/>
      <c r="F141" s="8"/>
      <c r="G141" s="53"/>
      <c r="H141" s="53"/>
      <c r="I141" s="55"/>
      <c r="J141" s="55"/>
      <c r="K141" s="54"/>
      <c r="L141" s="53"/>
      <c r="M141" s="54"/>
      <c r="N141" s="55"/>
      <c r="O141" s="55"/>
      <c r="P141" s="55"/>
      <c r="Q141" s="54"/>
      <c r="R141" s="55"/>
      <c r="S141" s="54"/>
      <c r="T141" s="55"/>
      <c r="U141" s="54"/>
      <c r="V141" s="55"/>
      <c r="W141" s="55"/>
      <c r="X141" s="55"/>
      <c r="Y141" s="54"/>
      <c r="Z141" s="53"/>
      <c r="AA141" s="54"/>
      <c r="AB141" s="55"/>
      <c r="AC141" s="55"/>
      <c r="AD141" s="55"/>
      <c r="AE141" s="54"/>
      <c r="AF141" s="55"/>
      <c r="AG141" s="54"/>
      <c r="AH141" s="55"/>
      <c r="AI141" s="54"/>
      <c r="AJ141" s="55"/>
      <c r="AK141" s="55"/>
      <c r="AL141" s="55"/>
      <c r="AM141" s="54"/>
      <c r="AN141" s="53"/>
      <c r="AO141" s="54"/>
      <c r="AP141" s="55"/>
      <c r="AQ141" s="55"/>
      <c r="AR141" s="55"/>
      <c r="AS141" s="55"/>
      <c r="AT141" s="54"/>
      <c r="AU141" s="55"/>
      <c r="AV141" s="55"/>
      <c r="AW141" s="54"/>
      <c r="AX141" s="55"/>
      <c r="AY141" s="55"/>
      <c r="AZ141" s="54"/>
      <c r="BA141" s="55"/>
      <c r="BB141" s="55"/>
    </row>
    <row r="142" spans="7:54" s="4" customFormat="1" ht="14.25" customHeight="1">
      <c r="G142" s="57"/>
      <c r="H142" s="57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</row>
    <row r="143" spans="2:54" s="4" customFormat="1" ht="14.25" customHeight="1">
      <c r="B143" s="8"/>
      <c r="C143" s="8"/>
      <c r="D143" s="8"/>
      <c r="E143" s="8"/>
      <c r="F143" s="59"/>
      <c r="G143" s="60"/>
      <c r="H143" s="64"/>
      <c r="I143" s="43"/>
      <c r="J143" s="44"/>
      <c r="K143" s="43"/>
      <c r="L143" s="44"/>
      <c r="M143" s="43"/>
      <c r="N143" s="44"/>
      <c r="O143" s="43"/>
      <c r="P143" s="44"/>
      <c r="Q143" s="43"/>
      <c r="R143" s="44"/>
      <c r="S143" s="43"/>
      <c r="T143" s="44"/>
      <c r="U143" s="43"/>
      <c r="V143" s="44"/>
      <c r="W143" s="43"/>
      <c r="X143" s="44"/>
      <c r="Y143" s="43"/>
      <c r="Z143" s="44"/>
      <c r="AA143" s="43"/>
      <c r="AB143" s="44"/>
      <c r="AC143" s="43"/>
      <c r="AD143" s="44"/>
      <c r="AE143" s="43"/>
      <c r="AF143" s="44"/>
      <c r="AG143" s="43"/>
      <c r="AH143" s="44"/>
      <c r="AI143" s="43"/>
      <c r="AJ143" s="44"/>
      <c r="AK143" s="43"/>
      <c r="AL143" s="44"/>
      <c r="AM143" s="43"/>
      <c r="AN143" s="44"/>
      <c r="AO143" s="43"/>
      <c r="AP143" s="44"/>
      <c r="AQ143" s="43"/>
      <c r="AR143" s="44"/>
      <c r="AS143" s="44"/>
      <c r="AT143" s="43"/>
      <c r="AU143" s="44"/>
      <c r="AV143" s="44"/>
      <c r="AW143" s="43"/>
      <c r="AX143" s="44"/>
      <c r="AY143" s="44"/>
      <c r="AZ143" s="43"/>
      <c r="BA143" s="44"/>
      <c r="BB143" s="44"/>
    </row>
    <row r="144" spans="9:54" s="4" customFormat="1" ht="14.25" customHeight="1"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3:54" s="12" customFormat="1" ht="14.25" customHeight="1">
      <c r="C145" s="42"/>
      <c r="D145" s="42"/>
      <c r="E145" s="42"/>
      <c r="G145" s="7"/>
      <c r="H145" s="61"/>
      <c r="I145" s="43"/>
      <c r="J145" s="44"/>
      <c r="K145" s="43"/>
      <c r="L145" s="44"/>
      <c r="M145" s="43"/>
      <c r="N145" s="44"/>
      <c r="O145" s="43"/>
      <c r="P145" s="44"/>
      <c r="Q145" s="43"/>
      <c r="R145" s="44"/>
      <c r="S145" s="43"/>
      <c r="T145" s="44"/>
      <c r="U145" s="43"/>
      <c r="V145" s="44"/>
      <c r="W145" s="43"/>
      <c r="X145" s="44"/>
      <c r="Y145" s="43"/>
      <c r="Z145" s="44"/>
      <c r="AA145" s="62"/>
      <c r="AB145" s="63"/>
      <c r="AC145" s="43"/>
      <c r="AD145" s="44"/>
      <c r="AE145" s="43"/>
      <c r="AF145" s="44"/>
      <c r="AG145" s="43"/>
      <c r="AH145" s="44"/>
      <c r="AI145" s="43"/>
      <c r="AJ145" s="44"/>
      <c r="AK145" s="43"/>
      <c r="AL145" s="44"/>
      <c r="AM145" s="43"/>
      <c r="AN145" s="44"/>
      <c r="AO145" s="43"/>
      <c r="AP145" s="44"/>
      <c r="AQ145" s="43"/>
      <c r="AR145" s="44"/>
      <c r="AS145" s="44"/>
      <c r="AT145" s="43"/>
      <c r="AU145" s="44"/>
      <c r="AV145" s="44"/>
      <c r="AW145" s="43"/>
      <c r="AX145" s="44"/>
      <c r="AY145" s="44"/>
      <c r="AZ145" s="43"/>
      <c r="BA145" s="44"/>
      <c r="BB145" s="44"/>
    </row>
    <row r="146" spans="3:54" s="12" customFormat="1" ht="14.25" customHeight="1">
      <c r="C146" s="42"/>
      <c r="D146" s="42"/>
      <c r="E146" s="42"/>
      <c r="G146" s="67"/>
      <c r="H146" s="68"/>
      <c r="I146" s="43"/>
      <c r="J146" s="44"/>
      <c r="K146" s="43"/>
      <c r="L146" s="44"/>
      <c r="M146" s="62"/>
      <c r="N146" s="63"/>
      <c r="O146" s="62"/>
      <c r="P146" s="63"/>
      <c r="Q146" s="62"/>
      <c r="R146" s="63"/>
      <c r="S146" s="62"/>
      <c r="T146" s="63"/>
      <c r="U146" s="62"/>
      <c r="V146" s="63"/>
      <c r="W146" s="43"/>
      <c r="X146" s="44"/>
      <c r="Y146" s="43"/>
      <c r="Z146" s="44"/>
      <c r="AA146" s="62"/>
      <c r="AB146" s="63"/>
      <c r="AC146" s="62"/>
      <c r="AD146" s="63"/>
      <c r="AE146" s="62"/>
      <c r="AF146" s="63"/>
      <c r="AG146" s="62"/>
      <c r="AH146" s="63"/>
      <c r="AI146" s="62"/>
      <c r="AJ146" s="63"/>
      <c r="AK146" s="62"/>
      <c r="AL146" s="63"/>
      <c r="AM146" s="62"/>
      <c r="AN146" s="63"/>
      <c r="AO146" s="62"/>
      <c r="AP146" s="63"/>
      <c r="AQ146" s="62"/>
      <c r="AR146" s="63"/>
      <c r="AS146" s="63"/>
      <c r="AT146" s="62"/>
      <c r="AU146" s="63"/>
      <c r="AV146" s="63"/>
      <c r="AW146" s="62"/>
      <c r="AX146" s="63"/>
      <c r="AY146" s="63"/>
      <c r="AZ146" s="62"/>
      <c r="BA146" s="63"/>
      <c r="BB146" s="63"/>
    </row>
    <row r="147" spans="3:54" s="12" customFormat="1" ht="14.25" customHeight="1">
      <c r="C147" s="42"/>
      <c r="D147" s="42"/>
      <c r="E147" s="42"/>
      <c r="G147" s="7"/>
      <c r="H147" s="61"/>
      <c r="I147" s="43"/>
      <c r="J147" s="44"/>
      <c r="K147" s="43"/>
      <c r="L147" s="44"/>
      <c r="M147" s="62"/>
      <c r="N147" s="63"/>
      <c r="O147" s="43"/>
      <c r="P147" s="44"/>
      <c r="Q147" s="43"/>
      <c r="R147" s="44"/>
      <c r="S147" s="43"/>
      <c r="T147" s="44"/>
      <c r="U147" s="43"/>
      <c r="V147" s="44"/>
      <c r="W147" s="43"/>
      <c r="X147" s="44"/>
      <c r="Y147" s="43"/>
      <c r="Z147" s="44"/>
      <c r="AA147" s="62"/>
      <c r="AB147" s="63"/>
      <c r="AC147" s="43"/>
      <c r="AD147" s="44"/>
      <c r="AE147" s="43"/>
      <c r="AF147" s="44"/>
      <c r="AG147" s="43"/>
      <c r="AH147" s="44"/>
      <c r="AI147" s="62"/>
      <c r="AJ147" s="63"/>
      <c r="AK147" s="43"/>
      <c r="AL147" s="44"/>
      <c r="AM147" s="62"/>
      <c r="AN147" s="63"/>
      <c r="AO147" s="62"/>
      <c r="AP147" s="63"/>
      <c r="AQ147" s="43"/>
      <c r="AR147" s="44"/>
      <c r="AS147" s="44"/>
      <c r="AT147" s="62"/>
      <c r="AU147" s="63"/>
      <c r="AV147" s="63"/>
      <c r="AW147" s="62"/>
      <c r="AX147" s="63"/>
      <c r="AY147" s="63"/>
      <c r="AZ147" s="43"/>
      <c r="BA147" s="44"/>
      <c r="BB147" s="44"/>
    </row>
    <row r="148" spans="3:54" s="12" customFormat="1" ht="14.25" customHeight="1">
      <c r="C148" s="42"/>
      <c r="D148" s="42"/>
      <c r="E148" s="42"/>
      <c r="G148" s="7"/>
      <c r="H148" s="61"/>
      <c r="I148" s="43"/>
      <c r="J148" s="44"/>
      <c r="K148" s="43"/>
      <c r="L148" s="44"/>
      <c r="M148" s="62"/>
      <c r="N148" s="63"/>
      <c r="O148" s="43"/>
      <c r="P148" s="44"/>
      <c r="Q148" s="62"/>
      <c r="R148" s="63"/>
      <c r="S148" s="62"/>
      <c r="T148" s="63"/>
      <c r="U148" s="62"/>
      <c r="V148" s="63"/>
      <c r="W148" s="43"/>
      <c r="X148" s="44"/>
      <c r="Y148" s="43"/>
      <c r="Z148" s="44"/>
      <c r="AA148" s="62"/>
      <c r="AB148" s="63"/>
      <c r="AC148" s="43"/>
      <c r="AD148" s="44"/>
      <c r="AE148" s="62"/>
      <c r="AF148" s="63"/>
      <c r="AG148" s="62"/>
      <c r="AH148" s="63"/>
      <c r="AI148" s="62"/>
      <c r="AJ148" s="63"/>
      <c r="AK148" s="62"/>
      <c r="AL148" s="63"/>
      <c r="AM148" s="62"/>
      <c r="AN148" s="63"/>
      <c r="AO148" s="62"/>
      <c r="AP148" s="63"/>
      <c r="AQ148" s="62"/>
      <c r="AR148" s="63"/>
      <c r="AS148" s="63"/>
      <c r="AT148" s="62"/>
      <c r="AU148" s="63"/>
      <c r="AV148" s="63"/>
      <c r="AW148" s="62"/>
      <c r="AX148" s="63"/>
      <c r="AY148" s="63"/>
      <c r="AZ148" s="62"/>
      <c r="BA148" s="63"/>
      <c r="BB148" s="63"/>
    </row>
    <row r="149" spans="3:54" s="12" customFormat="1" ht="14.25" customHeight="1">
      <c r="C149" s="42"/>
      <c r="D149" s="42"/>
      <c r="E149" s="42"/>
      <c r="G149" s="7"/>
      <c r="H149" s="61"/>
      <c r="I149" s="43"/>
      <c r="J149" s="44"/>
      <c r="K149" s="43"/>
      <c r="L149" s="44"/>
      <c r="M149" s="43"/>
      <c r="N149" s="44"/>
      <c r="O149" s="43"/>
      <c r="P149" s="44"/>
      <c r="Q149" s="43"/>
      <c r="R149" s="44"/>
      <c r="S149" s="43"/>
      <c r="T149" s="44"/>
      <c r="U149" s="43"/>
      <c r="V149" s="44"/>
      <c r="W149" s="43"/>
      <c r="X149" s="44"/>
      <c r="Y149" s="43"/>
      <c r="Z149" s="44"/>
      <c r="AA149" s="43"/>
      <c r="AB149" s="44"/>
      <c r="AC149" s="43"/>
      <c r="AD149" s="44"/>
      <c r="AE149" s="43"/>
      <c r="AF149" s="44"/>
      <c r="AG149" s="43"/>
      <c r="AH149" s="44"/>
      <c r="AI149" s="43"/>
      <c r="AJ149" s="44"/>
      <c r="AK149" s="43"/>
      <c r="AL149" s="44"/>
      <c r="AM149" s="43"/>
      <c r="AN149" s="44"/>
      <c r="AO149" s="43"/>
      <c r="AP149" s="44"/>
      <c r="AQ149" s="43"/>
      <c r="AR149" s="44"/>
      <c r="AS149" s="44"/>
      <c r="AT149" s="62"/>
      <c r="AU149" s="63"/>
      <c r="AV149" s="63"/>
      <c r="AW149" s="43"/>
      <c r="AX149" s="44"/>
      <c r="AY149" s="44"/>
      <c r="AZ149" s="43"/>
      <c r="BA149" s="44"/>
      <c r="BB149" s="44"/>
    </row>
    <row r="150" spans="3:54" s="12" customFormat="1" ht="14.25" customHeight="1">
      <c r="C150" s="42"/>
      <c r="D150" s="42"/>
      <c r="E150" s="42"/>
      <c r="G150" s="7"/>
      <c r="H150" s="61"/>
      <c r="I150" s="43"/>
      <c r="J150" s="44"/>
      <c r="K150" s="43"/>
      <c r="L150" s="44"/>
      <c r="M150" s="43"/>
      <c r="N150" s="44"/>
      <c r="O150" s="43"/>
      <c r="P150" s="44"/>
      <c r="Q150" s="43"/>
      <c r="R150" s="44"/>
      <c r="S150" s="43"/>
      <c r="T150" s="44"/>
      <c r="U150" s="43"/>
      <c r="V150" s="44"/>
      <c r="W150" s="43"/>
      <c r="X150" s="44"/>
      <c r="Y150" s="43"/>
      <c r="Z150" s="44"/>
      <c r="AA150" s="43"/>
      <c r="AB150" s="44"/>
      <c r="AC150" s="43"/>
      <c r="AD150" s="44"/>
      <c r="AE150" s="43"/>
      <c r="AF150" s="44"/>
      <c r="AG150" s="43"/>
      <c r="AH150" s="44"/>
      <c r="AI150" s="43"/>
      <c r="AJ150" s="44"/>
      <c r="AK150" s="43"/>
      <c r="AL150" s="44"/>
      <c r="AM150" s="43"/>
      <c r="AN150" s="44"/>
      <c r="AO150" s="43"/>
      <c r="AP150" s="44"/>
      <c r="AQ150" s="43"/>
      <c r="AR150" s="44"/>
      <c r="AS150" s="44"/>
      <c r="AT150" s="62"/>
      <c r="AU150" s="63"/>
      <c r="AV150" s="63"/>
      <c r="AW150" s="43"/>
      <c r="AX150" s="44"/>
      <c r="AY150" s="44"/>
      <c r="AZ150" s="43"/>
      <c r="BA150" s="44"/>
      <c r="BB150" s="44"/>
    </row>
    <row r="151" spans="3:54" s="12" customFormat="1" ht="14.25" customHeight="1">
      <c r="C151" s="65"/>
      <c r="D151" s="65"/>
      <c r="E151" s="65"/>
      <c r="G151" s="7"/>
      <c r="H151" s="61"/>
      <c r="I151" s="43"/>
      <c r="J151" s="44"/>
      <c r="K151" s="43"/>
      <c r="L151" s="44"/>
      <c r="M151" s="62"/>
      <c r="N151" s="63"/>
      <c r="O151" s="62"/>
      <c r="P151" s="63"/>
      <c r="Q151" s="62"/>
      <c r="R151" s="63"/>
      <c r="S151" s="62"/>
      <c r="T151" s="63"/>
      <c r="U151" s="62"/>
      <c r="V151" s="63"/>
      <c r="W151" s="43"/>
      <c r="X151" s="44"/>
      <c r="Y151" s="43"/>
      <c r="Z151" s="44"/>
      <c r="AA151" s="62"/>
      <c r="AB151" s="63"/>
      <c r="AC151" s="62"/>
      <c r="AD151" s="63"/>
      <c r="AE151" s="62"/>
      <c r="AF151" s="63"/>
      <c r="AG151" s="62"/>
      <c r="AH151" s="63"/>
      <c r="AI151" s="62"/>
      <c r="AJ151" s="63"/>
      <c r="AK151" s="62"/>
      <c r="AL151" s="63"/>
      <c r="AM151" s="62"/>
      <c r="AN151" s="63"/>
      <c r="AO151" s="62"/>
      <c r="AP151" s="63"/>
      <c r="AQ151" s="62"/>
      <c r="AR151" s="63"/>
      <c r="AS151" s="63"/>
      <c r="AT151" s="62"/>
      <c r="AU151" s="63"/>
      <c r="AV151" s="63"/>
      <c r="AW151" s="62"/>
      <c r="AX151" s="63"/>
      <c r="AY151" s="63"/>
      <c r="AZ151" s="62"/>
      <c r="BA151" s="63"/>
      <c r="BB151" s="63"/>
    </row>
    <row r="152" spans="3:54" s="12" customFormat="1" ht="14.25" customHeight="1">
      <c r="C152" s="42"/>
      <c r="D152" s="42"/>
      <c r="E152" s="42"/>
      <c r="G152" s="7"/>
      <c r="H152" s="61"/>
      <c r="I152" s="43"/>
      <c r="J152" s="44"/>
      <c r="K152" s="43"/>
      <c r="L152" s="44"/>
      <c r="M152" s="43"/>
      <c r="N152" s="44"/>
      <c r="O152" s="43"/>
      <c r="P152" s="44"/>
      <c r="Q152" s="62"/>
      <c r="R152" s="63"/>
      <c r="S152" s="43"/>
      <c r="T152" s="44"/>
      <c r="U152" s="62"/>
      <c r="V152" s="63"/>
      <c r="W152" s="43"/>
      <c r="X152" s="44"/>
      <c r="Y152" s="43"/>
      <c r="Z152" s="44"/>
      <c r="AA152" s="43"/>
      <c r="AB152" s="44"/>
      <c r="AC152" s="43"/>
      <c r="AD152" s="44"/>
      <c r="AE152" s="62"/>
      <c r="AF152" s="63"/>
      <c r="AG152" s="43"/>
      <c r="AH152" s="44"/>
      <c r="AI152" s="62"/>
      <c r="AJ152" s="63"/>
      <c r="AK152" s="43"/>
      <c r="AL152" s="44"/>
      <c r="AM152" s="43"/>
      <c r="AN152" s="44"/>
      <c r="AO152" s="62"/>
      <c r="AP152" s="63"/>
      <c r="AQ152" s="43"/>
      <c r="AR152" s="44"/>
      <c r="AS152" s="44"/>
      <c r="AT152" s="62"/>
      <c r="AU152" s="63"/>
      <c r="AV152" s="63"/>
      <c r="AW152" s="62"/>
      <c r="AX152" s="63"/>
      <c r="AY152" s="63"/>
      <c r="AZ152" s="62"/>
      <c r="BA152" s="63"/>
      <c r="BB152" s="63"/>
    </row>
    <row r="153" spans="3:54" s="12" customFormat="1" ht="14.25" customHeight="1">
      <c r="C153" s="42"/>
      <c r="D153" s="42"/>
      <c r="E153" s="42"/>
      <c r="G153" s="7"/>
      <c r="H153" s="61"/>
      <c r="I153" s="43"/>
      <c r="J153" s="44"/>
      <c r="K153" s="43"/>
      <c r="L153" s="44"/>
      <c r="M153" s="43"/>
      <c r="N153" s="44"/>
      <c r="O153" s="43"/>
      <c r="P153" s="44"/>
      <c r="Q153" s="43"/>
      <c r="R153" s="44"/>
      <c r="S153" s="43"/>
      <c r="T153" s="44"/>
      <c r="U153" s="62"/>
      <c r="V153" s="63"/>
      <c r="W153" s="43"/>
      <c r="X153" s="44"/>
      <c r="Y153" s="43"/>
      <c r="Z153" s="44"/>
      <c r="AA153" s="43"/>
      <c r="AB153" s="44"/>
      <c r="AC153" s="43"/>
      <c r="AD153" s="44"/>
      <c r="AE153" s="62"/>
      <c r="AF153" s="63"/>
      <c r="AG153" s="43"/>
      <c r="AH153" s="44"/>
      <c r="AI153" s="62"/>
      <c r="AJ153" s="63"/>
      <c r="AK153" s="43"/>
      <c r="AL153" s="44"/>
      <c r="AM153" s="43"/>
      <c r="AN153" s="44"/>
      <c r="AO153" s="43"/>
      <c r="AP153" s="44"/>
      <c r="AQ153" s="43"/>
      <c r="AR153" s="44"/>
      <c r="AS153" s="44"/>
      <c r="AT153" s="43"/>
      <c r="AU153" s="44"/>
      <c r="AV153" s="44"/>
      <c r="AW153" s="62"/>
      <c r="AX153" s="63"/>
      <c r="AY153" s="63"/>
      <c r="AZ153" s="62"/>
      <c r="BA153" s="63"/>
      <c r="BB153" s="63"/>
    </row>
    <row r="154" spans="3:54" s="12" customFormat="1" ht="14.25" customHeight="1">
      <c r="C154" s="42"/>
      <c r="D154" s="42"/>
      <c r="E154" s="42"/>
      <c r="G154" s="60"/>
      <c r="H154" s="64"/>
      <c r="I154" s="43"/>
      <c r="J154" s="44"/>
      <c r="K154" s="43"/>
      <c r="L154" s="44"/>
      <c r="M154" s="43"/>
      <c r="N154" s="44"/>
      <c r="O154" s="43"/>
      <c r="P154" s="44"/>
      <c r="Q154" s="43"/>
      <c r="R154" s="44"/>
      <c r="S154" s="43"/>
      <c r="T154" s="44"/>
      <c r="U154" s="43"/>
      <c r="V154" s="44"/>
      <c r="W154" s="43"/>
      <c r="X154" s="44"/>
      <c r="Y154" s="43"/>
      <c r="Z154" s="44"/>
      <c r="AA154" s="43"/>
      <c r="AB154" s="44"/>
      <c r="AC154" s="43"/>
      <c r="AD154" s="44"/>
      <c r="AE154" s="43"/>
      <c r="AF154" s="44"/>
      <c r="AG154" s="43"/>
      <c r="AH154" s="44"/>
      <c r="AI154" s="43"/>
      <c r="AJ154" s="44"/>
      <c r="AK154" s="43"/>
      <c r="AL154" s="44"/>
      <c r="AM154" s="43"/>
      <c r="AN154" s="44"/>
      <c r="AO154" s="43"/>
      <c r="AP154" s="44"/>
      <c r="AQ154" s="43"/>
      <c r="AR154" s="44"/>
      <c r="AS154" s="44"/>
      <c r="AT154" s="43"/>
      <c r="AU154" s="44"/>
      <c r="AV154" s="44"/>
      <c r="AW154" s="43"/>
      <c r="AX154" s="44"/>
      <c r="AY154" s="44"/>
      <c r="AZ154" s="43"/>
      <c r="BA154" s="44"/>
      <c r="BB154" s="44"/>
    </row>
    <row r="155" spans="3:54" s="46" customFormat="1" ht="14.25" customHeight="1">
      <c r="C155" s="65"/>
      <c r="D155" s="65"/>
      <c r="E155" s="65"/>
      <c r="G155" s="7"/>
      <c r="H155" s="61"/>
      <c r="I155" s="43"/>
      <c r="J155" s="44"/>
      <c r="K155" s="43"/>
      <c r="L155" s="44"/>
      <c r="M155" s="43"/>
      <c r="N155" s="44"/>
      <c r="O155" s="43"/>
      <c r="P155" s="44"/>
      <c r="Q155" s="43"/>
      <c r="R155" s="44"/>
      <c r="S155" s="43"/>
      <c r="T155" s="44"/>
      <c r="U155" s="43"/>
      <c r="V155" s="44"/>
      <c r="W155" s="43"/>
      <c r="X155" s="44"/>
      <c r="Y155" s="43"/>
      <c r="Z155" s="44"/>
      <c r="AA155" s="62"/>
      <c r="AB155" s="63"/>
      <c r="AC155" s="43"/>
      <c r="AD155" s="44"/>
      <c r="AE155" s="62"/>
      <c r="AF155" s="63"/>
      <c r="AG155" s="43"/>
      <c r="AH155" s="44"/>
      <c r="AI155" s="43"/>
      <c r="AJ155" s="44"/>
      <c r="AK155" s="43"/>
      <c r="AL155" s="44"/>
      <c r="AM155" s="43"/>
      <c r="AN155" s="44"/>
      <c r="AO155" s="43"/>
      <c r="AP155" s="44"/>
      <c r="AQ155" s="62"/>
      <c r="AR155" s="63"/>
      <c r="AS155" s="63"/>
      <c r="AT155" s="43"/>
      <c r="AU155" s="44"/>
      <c r="AV155" s="44"/>
      <c r="AW155" s="62"/>
      <c r="AX155" s="63"/>
      <c r="AY155" s="63"/>
      <c r="AZ155" s="43"/>
      <c r="BA155" s="44"/>
      <c r="BB155" s="44"/>
    </row>
    <row r="156" spans="3:54" s="12" customFormat="1" ht="14.25" customHeight="1">
      <c r="C156" s="8"/>
      <c r="D156" s="8"/>
      <c r="E156" s="8"/>
      <c r="G156" s="7"/>
      <c r="H156" s="61"/>
      <c r="I156" s="43"/>
      <c r="J156" s="44"/>
      <c r="K156" s="43"/>
      <c r="L156" s="44"/>
      <c r="M156" s="62"/>
      <c r="N156" s="63"/>
      <c r="O156" s="43"/>
      <c r="P156" s="44"/>
      <c r="Q156" s="62"/>
      <c r="R156" s="63"/>
      <c r="S156" s="43"/>
      <c r="T156" s="44"/>
      <c r="U156" s="62"/>
      <c r="V156" s="63"/>
      <c r="W156" s="43"/>
      <c r="X156" s="44"/>
      <c r="Y156" s="43"/>
      <c r="Z156" s="44"/>
      <c r="AA156" s="62"/>
      <c r="AB156" s="63"/>
      <c r="AC156" s="43"/>
      <c r="AD156" s="44"/>
      <c r="AE156" s="62"/>
      <c r="AF156" s="63"/>
      <c r="AG156" s="62"/>
      <c r="AH156" s="63"/>
      <c r="AI156" s="62"/>
      <c r="AJ156" s="63"/>
      <c r="AK156" s="43"/>
      <c r="AL156" s="44"/>
      <c r="AM156" s="43"/>
      <c r="AN156" s="44"/>
      <c r="AO156" s="62"/>
      <c r="AP156" s="63"/>
      <c r="AQ156" s="43"/>
      <c r="AR156" s="44"/>
      <c r="AS156" s="44"/>
      <c r="AT156" s="62"/>
      <c r="AU156" s="63"/>
      <c r="AV156" s="63"/>
      <c r="AW156" s="43"/>
      <c r="AX156" s="44"/>
      <c r="AY156" s="44"/>
      <c r="AZ156" s="62"/>
      <c r="BA156" s="63"/>
      <c r="BB156" s="63"/>
    </row>
    <row r="157" spans="3:54" s="4" customFormat="1" ht="14.25" customHeight="1">
      <c r="C157" s="42"/>
      <c r="D157" s="42"/>
      <c r="E157" s="42"/>
      <c r="G157" s="60"/>
      <c r="H157" s="64"/>
      <c r="I157" s="43"/>
      <c r="J157" s="44"/>
      <c r="K157" s="43"/>
      <c r="L157" s="44"/>
      <c r="M157" s="43"/>
      <c r="N157" s="44"/>
      <c r="O157" s="43"/>
      <c r="P157" s="44"/>
      <c r="Q157" s="43"/>
      <c r="R157" s="44"/>
      <c r="S157" s="43"/>
      <c r="T157" s="44"/>
      <c r="U157" s="43"/>
      <c r="V157" s="44"/>
      <c r="W157" s="43"/>
      <c r="X157" s="44"/>
      <c r="Y157" s="43"/>
      <c r="Z157" s="44"/>
      <c r="AA157" s="43"/>
      <c r="AB157" s="44"/>
      <c r="AC157" s="43"/>
      <c r="AD157" s="44"/>
      <c r="AE157" s="43"/>
      <c r="AF157" s="44"/>
      <c r="AG157" s="43"/>
      <c r="AH157" s="44"/>
      <c r="AI157" s="43"/>
      <c r="AJ157" s="44"/>
      <c r="AK157" s="43"/>
      <c r="AL157" s="44"/>
      <c r="AM157" s="43"/>
      <c r="AN157" s="44"/>
      <c r="AO157" s="43"/>
      <c r="AP157" s="44"/>
      <c r="AQ157" s="43"/>
      <c r="AR157" s="44"/>
      <c r="AS157" s="44"/>
      <c r="AT157" s="43"/>
      <c r="AU157" s="44"/>
      <c r="AV157" s="44"/>
      <c r="AW157" s="43"/>
      <c r="AX157" s="44"/>
      <c r="AY157" s="44"/>
      <c r="AZ157" s="43"/>
      <c r="BA157" s="44"/>
      <c r="BB157" s="44"/>
    </row>
    <row r="158" spans="3:54" s="12" customFormat="1" ht="14.25" customHeight="1">
      <c r="C158" s="42"/>
      <c r="D158" s="42"/>
      <c r="E158" s="42"/>
      <c r="G158" s="67"/>
      <c r="H158" s="68"/>
      <c r="I158" s="43"/>
      <c r="J158" s="44"/>
      <c r="K158" s="43"/>
      <c r="L158" s="44"/>
      <c r="M158" s="43"/>
      <c r="N158" s="44"/>
      <c r="O158" s="43"/>
      <c r="P158" s="44"/>
      <c r="Q158" s="43"/>
      <c r="R158" s="44"/>
      <c r="S158" s="43"/>
      <c r="T158" s="44"/>
      <c r="U158" s="43"/>
      <c r="V158" s="44"/>
      <c r="W158" s="43"/>
      <c r="X158" s="44"/>
      <c r="Y158" s="43"/>
      <c r="Z158" s="44"/>
      <c r="AA158" s="43"/>
      <c r="AB158" s="44"/>
      <c r="AC158" s="62"/>
      <c r="AD158" s="63"/>
      <c r="AE158" s="43"/>
      <c r="AF158" s="44"/>
      <c r="AG158" s="43"/>
      <c r="AH158" s="44"/>
      <c r="AI158" s="62"/>
      <c r="AJ158" s="63"/>
      <c r="AK158" s="43"/>
      <c r="AL158" s="44"/>
      <c r="AM158" s="43"/>
      <c r="AN158" s="44"/>
      <c r="AO158" s="43"/>
      <c r="AP158" s="44"/>
      <c r="AQ158" s="43"/>
      <c r="AR158" s="44"/>
      <c r="AS158" s="44"/>
      <c r="AT158" s="43"/>
      <c r="AU158" s="44"/>
      <c r="AV158" s="44"/>
      <c r="AW158" s="43"/>
      <c r="AX158" s="44"/>
      <c r="AY158" s="44"/>
      <c r="AZ158" s="43"/>
      <c r="BA158" s="44"/>
      <c r="BB158" s="44"/>
    </row>
    <row r="159" spans="3:54" s="12" customFormat="1" ht="14.25" customHeight="1">
      <c r="C159" s="42"/>
      <c r="D159" s="42"/>
      <c r="E159" s="42"/>
      <c r="G159" s="7"/>
      <c r="H159" s="61"/>
      <c r="I159" s="43"/>
      <c r="J159" s="44"/>
      <c r="K159" s="43"/>
      <c r="L159" s="44"/>
      <c r="M159" s="43"/>
      <c r="N159" s="44"/>
      <c r="O159" s="62"/>
      <c r="P159" s="63"/>
      <c r="Q159" s="43"/>
      <c r="R159" s="44"/>
      <c r="S159" s="43"/>
      <c r="T159" s="44"/>
      <c r="U159" s="43"/>
      <c r="V159" s="44"/>
      <c r="W159" s="43"/>
      <c r="X159" s="44"/>
      <c r="Y159" s="43"/>
      <c r="Z159" s="44"/>
      <c r="AA159" s="43"/>
      <c r="AB159" s="44"/>
      <c r="AC159" s="62"/>
      <c r="AD159" s="63"/>
      <c r="AE159" s="62"/>
      <c r="AF159" s="63"/>
      <c r="AG159" s="43"/>
      <c r="AH159" s="44"/>
      <c r="AI159" s="62"/>
      <c r="AJ159" s="63"/>
      <c r="AK159" s="43"/>
      <c r="AL159" s="44"/>
      <c r="AM159" s="43"/>
      <c r="AN159" s="44"/>
      <c r="AO159" s="43"/>
      <c r="AP159" s="44"/>
      <c r="AQ159" s="62"/>
      <c r="AR159" s="63"/>
      <c r="AS159" s="63"/>
      <c r="AT159" s="43"/>
      <c r="AU159" s="44"/>
      <c r="AV159" s="44"/>
      <c r="AW159" s="43"/>
      <c r="AX159" s="44"/>
      <c r="AY159" s="44"/>
      <c r="AZ159" s="43"/>
      <c r="BA159" s="44"/>
      <c r="BB159" s="44"/>
    </row>
    <row r="160" spans="3:54" s="12" customFormat="1" ht="14.25" customHeight="1">
      <c r="C160" s="42"/>
      <c r="D160" s="42"/>
      <c r="E160" s="42"/>
      <c r="G160" s="67"/>
      <c r="H160" s="68"/>
      <c r="I160" s="43"/>
      <c r="J160" s="44"/>
      <c r="K160" s="43"/>
      <c r="L160" s="44"/>
      <c r="M160" s="43"/>
      <c r="N160" s="44"/>
      <c r="O160" s="62"/>
      <c r="P160" s="63"/>
      <c r="Q160" s="43"/>
      <c r="R160" s="44"/>
      <c r="S160" s="62"/>
      <c r="T160" s="63"/>
      <c r="U160" s="62"/>
      <c r="V160" s="63"/>
      <c r="W160" s="43"/>
      <c r="X160" s="44"/>
      <c r="Y160" s="43"/>
      <c r="Z160" s="44"/>
      <c r="AA160" s="43"/>
      <c r="AB160" s="44"/>
      <c r="AC160" s="62"/>
      <c r="AD160" s="63"/>
      <c r="AE160" s="43"/>
      <c r="AF160" s="44"/>
      <c r="AG160" s="62"/>
      <c r="AH160" s="63"/>
      <c r="AI160" s="62"/>
      <c r="AJ160" s="63"/>
      <c r="AK160" s="43"/>
      <c r="AL160" s="44"/>
      <c r="AM160" s="43"/>
      <c r="AN160" s="44"/>
      <c r="AO160" s="43"/>
      <c r="AP160" s="44"/>
      <c r="AQ160" s="62"/>
      <c r="AR160" s="63"/>
      <c r="AS160" s="63"/>
      <c r="AT160" s="62"/>
      <c r="AU160" s="63"/>
      <c r="AV160" s="63"/>
      <c r="AW160" s="62"/>
      <c r="AX160" s="63"/>
      <c r="AY160" s="63"/>
      <c r="AZ160" s="62"/>
      <c r="BA160" s="63"/>
      <c r="BB160" s="63"/>
    </row>
    <row r="161" spans="3:54" s="12" customFormat="1" ht="14.25" customHeight="1">
      <c r="C161" s="42"/>
      <c r="D161" s="42"/>
      <c r="E161" s="42"/>
      <c r="G161" s="7"/>
      <c r="H161" s="61"/>
      <c r="I161" s="43"/>
      <c r="J161" s="44"/>
      <c r="K161" s="43"/>
      <c r="L161" s="44"/>
      <c r="M161" s="43"/>
      <c r="N161" s="44"/>
      <c r="O161" s="43"/>
      <c r="P161" s="44"/>
      <c r="Q161" s="43"/>
      <c r="R161" s="44"/>
      <c r="S161" s="43"/>
      <c r="T161" s="44"/>
      <c r="U161" s="43"/>
      <c r="V161" s="44"/>
      <c r="W161" s="43"/>
      <c r="X161" s="44"/>
      <c r="Y161" s="43"/>
      <c r="Z161" s="44"/>
      <c r="AA161" s="43"/>
      <c r="AB161" s="44"/>
      <c r="AC161" s="43"/>
      <c r="AD161" s="44"/>
      <c r="AE161" s="43"/>
      <c r="AF161" s="44"/>
      <c r="AG161" s="43"/>
      <c r="AH161" s="44"/>
      <c r="AI161" s="43"/>
      <c r="AJ161" s="44"/>
      <c r="AK161" s="43"/>
      <c r="AL161" s="44"/>
      <c r="AM161" s="43"/>
      <c r="AN161" s="44"/>
      <c r="AO161" s="43"/>
      <c r="AP161" s="44"/>
      <c r="AQ161" s="43"/>
      <c r="AR161" s="44"/>
      <c r="AS161" s="44"/>
      <c r="AT161" s="43"/>
      <c r="AU161" s="44"/>
      <c r="AV161" s="44"/>
      <c r="AW161" s="43"/>
      <c r="AX161" s="44"/>
      <c r="AY161" s="44"/>
      <c r="AZ161" s="43"/>
      <c r="BA161" s="44"/>
      <c r="BB161" s="44"/>
    </row>
    <row r="162" spans="3:54" s="12" customFormat="1" ht="14.25" customHeight="1">
      <c r="C162" s="42"/>
      <c r="D162" s="42"/>
      <c r="E162" s="42"/>
      <c r="G162" s="7"/>
      <c r="H162" s="61"/>
      <c r="I162" s="43"/>
      <c r="J162" s="44"/>
      <c r="K162" s="43"/>
      <c r="L162" s="44"/>
      <c r="M162" s="43"/>
      <c r="N162" s="44"/>
      <c r="O162" s="62"/>
      <c r="P162" s="63"/>
      <c r="Q162" s="62"/>
      <c r="R162" s="63"/>
      <c r="S162" s="62"/>
      <c r="T162" s="63"/>
      <c r="U162" s="62"/>
      <c r="V162" s="63"/>
      <c r="W162" s="43"/>
      <c r="X162" s="44"/>
      <c r="Y162" s="43"/>
      <c r="Z162" s="44"/>
      <c r="AA162" s="43"/>
      <c r="AB162" s="44"/>
      <c r="AC162" s="62"/>
      <c r="AD162" s="63"/>
      <c r="AE162" s="62"/>
      <c r="AF162" s="63"/>
      <c r="AG162" s="62"/>
      <c r="AH162" s="63"/>
      <c r="AI162" s="62"/>
      <c r="AJ162" s="63"/>
      <c r="AK162" s="43"/>
      <c r="AL162" s="44"/>
      <c r="AM162" s="43"/>
      <c r="AN162" s="44"/>
      <c r="AO162" s="43"/>
      <c r="AP162" s="44"/>
      <c r="AQ162" s="62"/>
      <c r="AR162" s="63"/>
      <c r="AS162" s="63"/>
      <c r="AT162" s="62"/>
      <c r="AU162" s="63"/>
      <c r="AV162" s="63"/>
      <c r="AW162" s="62"/>
      <c r="AX162" s="63"/>
      <c r="AY162" s="63"/>
      <c r="AZ162" s="62"/>
      <c r="BA162" s="63"/>
      <c r="BB162" s="63"/>
    </row>
    <row r="163" spans="3:54" s="12" customFormat="1" ht="14.25" customHeight="1">
      <c r="C163" s="42"/>
      <c r="D163" s="42"/>
      <c r="E163" s="42"/>
      <c r="G163" s="7"/>
      <c r="H163" s="61"/>
      <c r="I163" s="43"/>
      <c r="J163" s="44"/>
      <c r="K163" s="43"/>
      <c r="L163" s="44"/>
      <c r="M163" s="62"/>
      <c r="N163" s="63"/>
      <c r="O163" s="62"/>
      <c r="P163" s="63"/>
      <c r="Q163" s="62"/>
      <c r="R163" s="63"/>
      <c r="S163" s="62"/>
      <c r="T163" s="63"/>
      <c r="U163" s="62"/>
      <c r="V163" s="63"/>
      <c r="W163" s="43"/>
      <c r="X163" s="44"/>
      <c r="Y163" s="43"/>
      <c r="Z163" s="44"/>
      <c r="AA163" s="62"/>
      <c r="AB163" s="63"/>
      <c r="AC163" s="62"/>
      <c r="AD163" s="63"/>
      <c r="AE163" s="62"/>
      <c r="AF163" s="63"/>
      <c r="AG163" s="62"/>
      <c r="AH163" s="63"/>
      <c r="AI163" s="62"/>
      <c r="AJ163" s="63"/>
      <c r="AK163" s="62"/>
      <c r="AL163" s="63"/>
      <c r="AM163" s="62"/>
      <c r="AN163" s="63"/>
      <c r="AO163" s="62"/>
      <c r="AP163" s="63"/>
      <c r="AQ163" s="62"/>
      <c r="AR163" s="63"/>
      <c r="AS163" s="63"/>
      <c r="AT163" s="62"/>
      <c r="AU163" s="63"/>
      <c r="AV163" s="63"/>
      <c r="AW163" s="62"/>
      <c r="AX163" s="63"/>
      <c r="AY163" s="63"/>
      <c r="AZ163" s="62"/>
      <c r="BA163" s="63"/>
      <c r="BB163" s="63"/>
    </row>
    <row r="164" spans="7:54" s="12" customFormat="1" ht="14.25" customHeight="1">
      <c r="G164" s="4"/>
      <c r="H164" s="4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7"/>
      <c r="AL164" s="27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</row>
    <row r="165" spans="7:54" s="12" customFormat="1" ht="14.25" customHeight="1">
      <c r="G165" s="4"/>
      <c r="H165" s="4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7"/>
      <c r="AL165" s="27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</row>
    <row r="166" spans="3:54" s="12" customFormat="1" ht="14.25" customHeight="1">
      <c r="C166" s="42"/>
      <c r="D166" s="42"/>
      <c r="E166" s="42"/>
      <c r="G166" s="67"/>
      <c r="H166" s="68"/>
      <c r="I166" s="43"/>
      <c r="J166" s="44"/>
      <c r="K166" s="43"/>
      <c r="L166" s="44"/>
      <c r="M166" s="43"/>
      <c r="N166" s="44"/>
      <c r="O166" s="43"/>
      <c r="P166" s="44"/>
      <c r="Q166" s="43"/>
      <c r="R166" s="44"/>
      <c r="S166" s="43"/>
      <c r="T166" s="44"/>
      <c r="U166" s="43"/>
      <c r="V166" s="44"/>
      <c r="W166" s="43"/>
      <c r="X166" s="44"/>
      <c r="Y166" s="43"/>
      <c r="Z166" s="44"/>
      <c r="AA166" s="62"/>
      <c r="AB166" s="63"/>
      <c r="AC166" s="43"/>
      <c r="AD166" s="44"/>
      <c r="AE166" s="43"/>
      <c r="AF166" s="44"/>
      <c r="AG166" s="43"/>
      <c r="AH166" s="44"/>
      <c r="AI166" s="43"/>
      <c r="AJ166" s="44"/>
      <c r="AK166" s="43"/>
      <c r="AL166" s="44"/>
      <c r="AM166" s="43"/>
      <c r="AN166" s="44"/>
      <c r="AO166" s="43"/>
      <c r="AP166" s="44"/>
      <c r="AQ166" s="43"/>
      <c r="AR166" s="44"/>
      <c r="AS166" s="44"/>
      <c r="AT166" s="43"/>
      <c r="AU166" s="44"/>
      <c r="AV166" s="44"/>
      <c r="AW166" s="43"/>
      <c r="AX166" s="44"/>
      <c r="AY166" s="44"/>
      <c r="AZ166" s="43"/>
      <c r="BA166" s="44"/>
      <c r="BB166" s="44"/>
    </row>
    <row r="167" spans="3:54" s="46" customFormat="1" ht="14.25" customHeight="1">
      <c r="C167" s="49"/>
      <c r="G167" s="4"/>
      <c r="H167" s="4"/>
      <c r="I167" s="26"/>
      <c r="J167" s="48"/>
      <c r="K167" s="26"/>
      <c r="L167" s="48"/>
      <c r="M167" s="26"/>
      <c r="N167" s="48"/>
      <c r="O167" s="26"/>
      <c r="P167" s="48"/>
      <c r="Q167" s="26"/>
      <c r="R167" s="48"/>
      <c r="S167" s="26"/>
      <c r="T167" s="48"/>
      <c r="U167" s="26"/>
      <c r="V167" s="48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</row>
    <row r="168" spans="3:54" s="12" customFormat="1" ht="14.25" customHeight="1">
      <c r="C168" s="42"/>
      <c r="D168" s="42"/>
      <c r="E168" s="42"/>
      <c r="G168" s="7"/>
      <c r="H168" s="61"/>
      <c r="I168" s="43"/>
      <c r="J168" s="44"/>
      <c r="K168" s="43"/>
      <c r="L168" s="44"/>
      <c r="M168" s="43"/>
      <c r="N168" s="44"/>
      <c r="O168" s="43"/>
      <c r="P168" s="44"/>
      <c r="Q168" s="43"/>
      <c r="R168" s="44"/>
      <c r="S168" s="43"/>
      <c r="T168" s="44"/>
      <c r="U168" s="43"/>
      <c r="V168" s="44"/>
      <c r="W168" s="43"/>
      <c r="X168" s="44"/>
      <c r="Y168" s="43"/>
      <c r="Z168" s="44"/>
      <c r="AA168" s="43"/>
      <c r="AB168" s="44"/>
      <c r="AC168" s="43"/>
      <c r="AD168" s="44"/>
      <c r="AE168" s="43"/>
      <c r="AF168" s="44"/>
      <c r="AG168" s="43"/>
      <c r="AH168" s="44"/>
      <c r="AI168" s="43"/>
      <c r="AJ168" s="44"/>
      <c r="AK168" s="43"/>
      <c r="AL168" s="44"/>
      <c r="AM168" s="43"/>
      <c r="AN168" s="44"/>
      <c r="AO168" s="43"/>
      <c r="AP168" s="44"/>
      <c r="AQ168" s="43"/>
      <c r="AR168" s="44"/>
      <c r="AS168" s="44"/>
      <c r="AT168" s="62"/>
      <c r="AU168" s="63"/>
      <c r="AV168" s="63"/>
      <c r="AW168" s="43"/>
      <c r="AX168" s="44"/>
      <c r="AY168" s="44"/>
      <c r="AZ168" s="43"/>
      <c r="BA168" s="44"/>
      <c r="BB168" s="44"/>
    </row>
    <row r="169" spans="3:54" s="46" customFormat="1" ht="14.25" customHeight="1">
      <c r="C169" s="49"/>
      <c r="G169" s="4"/>
      <c r="H169" s="4"/>
      <c r="I169" s="26"/>
      <c r="J169" s="48"/>
      <c r="K169" s="26"/>
      <c r="L169" s="48"/>
      <c r="M169" s="26"/>
      <c r="N169" s="48"/>
      <c r="O169" s="26"/>
      <c r="P169" s="48"/>
      <c r="Q169" s="26"/>
      <c r="R169" s="48"/>
      <c r="S169" s="26"/>
      <c r="T169" s="48"/>
      <c r="U169" s="26"/>
      <c r="V169" s="48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</row>
    <row r="170" spans="3:54" s="12" customFormat="1" ht="14.25" customHeight="1">
      <c r="C170" s="42"/>
      <c r="D170" s="42"/>
      <c r="E170" s="42"/>
      <c r="G170" s="7"/>
      <c r="H170" s="61"/>
      <c r="I170" s="43"/>
      <c r="J170" s="44"/>
      <c r="K170" s="43"/>
      <c r="L170" s="44"/>
      <c r="M170" s="43"/>
      <c r="N170" s="44"/>
      <c r="O170" s="43"/>
      <c r="P170" s="44"/>
      <c r="Q170" s="43"/>
      <c r="R170" s="44"/>
      <c r="S170" s="43"/>
      <c r="T170" s="44"/>
      <c r="U170" s="43"/>
      <c r="V170" s="44"/>
      <c r="W170" s="43"/>
      <c r="X170" s="44"/>
      <c r="Y170" s="43"/>
      <c r="Z170" s="44"/>
      <c r="AA170" s="43"/>
      <c r="AB170" s="44"/>
      <c r="AC170" s="43"/>
      <c r="AD170" s="44"/>
      <c r="AE170" s="43"/>
      <c r="AF170" s="44"/>
      <c r="AG170" s="43"/>
      <c r="AH170" s="44"/>
      <c r="AI170" s="43"/>
      <c r="AJ170" s="44"/>
      <c r="AK170" s="43"/>
      <c r="AL170" s="44"/>
      <c r="AM170" s="43"/>
      <c r="AN170" s="44"/>
      <c r="AO170" s="43"/>
      <c r="AP170" s="44"/>
      <c r="AQ170" s="43"/>
      <c r="AR170" s="44"/>
      <c r="AS170" s="44"/>
      <c r="AT170" s="43"/>
      <c r="AU170" s="44"/>
      <c r="AV170" s="44"/>
      <c r="AW170" s="43"/>
      <c r="AX170" s="44"/>
      <c r="AY170" s="44"/>
      <c r="AZ170" s="43"/>
      <c r="BA170" s="44"/>
      <c r="BB170" s="44"/>
    </row>
    <row r="171" spans="3:54" s="12" customFormat="1" ht="14.25" customHeight="1">
      <c r="C171" s="49"/>
      <c r="D171" s="49"/>
      <c r="E171" s="49"/>
      <c r="G171" s="4"/>
      <c r="H171" s="4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</row>
    <row r="172" spans="3:54" s="12" customFormat="1" ht="14.25" customHeight="1">
      <c r="C172" s="49"/>
      <c r="D172" s="49"/>
      <c r="E172" s="49"/>
      <c r="G172" s="4"/>
      <c r="H172" s="4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</row>
    <row r="173" spans="2:54" s="4" customFormat="1" ht="14.25" customHeight="1">
      <c r="B173" s="8"/>
      <c r="C173" s="8"/>
      <c r="D173" s="8"/>
      <c r="E173" s="8"/>
      <c r="F173" s="59"/>
      <c r="G173" s="69"/>
      <c r="H173" s="70"/>
      <c r="I173" s="43"/>
      <c r="J173" s="44"/>
      <c r="K173" s="43"/>
      <c r="L173" s="44"/>
      <c r="M173" s="43"/>
      <c r="N173" s="44"/>
      <c r="O173" s="43"/>
      <c r="P173" s="44"/>
      <c r="Q173" s="43"/>
      <c r="R173" s="44"/>
      <c r="S173" s="43"/>
      <c r="T173" s="44"/>
      <c r="U173" s="43"/>
      <c r="V173" s="44"/>
      <c r="W173" s="43"/>
      <c r="X173" s="44"/>
      <c r="Y173" s="43"/>
      <c r="Z173" s="44"/>
      <c r="AA173" s="43"/>
      <c r="AB173" s="44"/>
      <c r="AC173" s="43"/>
      <c r="AD173" s="44"/>
      <c r="AE173" s="43"/>
      <c r="AF173" s="44"/>
      <c r="AG173" s="43"/>
      <c r="AH173" s="44"/>
      <c r="AI173" s="43"/>
      <c r="AJ173" s="44"/>
      <c r="AK173" s="43"/>
      <c r="AL173" s="44"/>
      <c r="AM173" s="43"/>
      <c r="AN173" s="44"/>
      <c r="AO173" s="43"/>
      <c r="AP173" s="44"/>
      <c r="AQ173" s="43"/>
      <c r="AR173" s="44"/>
      <c r="AS173" s="44"/>
      <c r="AT173" s="43"/>
      <c r="AU173" s="44"/>
      <c r="AV173" s="44"/>
      <c r="AW173" s="43"/>
      <c r="AX173" s="44"/>
      <c r="AY173" s="44"/>
      <c r="AZ173" s="43"/>
      <c r="BA173" s="44"/>
      <c r="BB173" s="44"/>
    </row>
    <row r="174" spans="9:54" s="4" customFormat="1" ht="14.25" customHeight="1"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</row>
    <row r="175" spans="3:54" s="12" customFormat="1" ht="14.25" customHeight="1">
      <c r="C175" s="42"/>
      <c r="D175" s="42"/>
      <c r="E175" s="42"/>
      <c r="G175" s="7"/>
      <c r="H175" s="61"/>
      <c r="I175" s="43"/>
      <c r="J175" s="44"/>
      <c r="K175" s="43"/>
      <c r="L175" s="44"/>
      <c r="M175" s="43"/>
      <c r="N175" s="44"/>
      <c r="O175" s="43"/>
      <c r="P175" s="44"/>
      <c r="Q175" s="43"/>
      <c r="R175" s="44"/>
      <c r="S175" s="43"/>
      <c r="T175" s="44"/>
      <c r="U175" s="43"/>
      <c r="V175" s="44"/>
      <c r="W175" s="43"/>
      <c r="X175" s="44"/>
      <c r="Y175" s="43"/>
      <c r="Z175" s="44"/>
      <c r="AA175" s="43"/>
      <c r="AB175" s="44"/>
      <c r="AC175" s="43"/>
      <c r="AD175" s="44"/>
      <c r="AE175" s="43"/>
      <c r="AF175" s="44"/>
      <c r="AG175" s="43"/>
      <c r="AH175" s="44"/>
      <c r="AI175" s="43"/>
      <c r="AJ175" s="44"/>
      <c r="AK175" s="43"/>
      <c r="AL175" s="44"/>
      <c r="AM175" s="43"/>
      <c r="AN175" s="44"/>
      <c r="AO175" s="43"/>
      <c r="AP175" s="44"/>
      <c r="AQ175" s="43"/>
      <c r="AR175" s="44"/>
      <c r="AS175" s="44"/>
      <c r="AT175" s="62"/>
      <c r="AU175" s="63"/>
      <c r="AV175" s="63"/>
      <c r="AW175" s="43"/>
      <c r="AX175" s="44"/>
      <c r="AY175" s="44"/>
      <c r="AZ175" s="43"/>
      <c r="BA175" s="44"/>
      <c r="BB175" s="44"/>
    </row>
    <row r="176" spans="3:54" s="12" customFormat="1" ht="14.25" customHeight="1">
      <c r="C176" s="42"/>
      <c r="D176" s="42"/>
      <c r="E176" s="42"/>
      <c r="G176" s="7"/>
      <c r="H176" s="61"/>
      <c r="I176" s="43"/>
      <c r="J176" s="44"/>
      <c r="K176" s="43"/>
      <c r="L176" s="44"/>
      <c r="M176" s="62"/>
      <c r="N176" s="63"/>
      <c r="O176" s="62"/>
      <c r="P176" s="63"/>
      <c r="Q176" s="43"/>
      <c r="R176" s="44"/>
      <c r="S176" s="62"/>
      <c r="T176" s="63"/>
      <c r="U176" s="62"/>
      <c r="V176" s="63"/>
      <c r="W176" s="43"/>
      <c r="X176" s="44"/>
      <c r="Y176" s="43"/>
      <c r="Z176" s="44"/>
      <c r="AA176" s="62"/>
      <c r="AB176" s="63"/>
      <c r="AC176" s="62"/>
      <c r="AD176" s="63"/>
      <c r="AE176" s="43"/>
      <c r="AF176" s="44"/>
      <c r="AG176" s="62"/>
      <c r="AH176" s="63"/>
      <c r="AI176" s="62"/>
      <c r="AJ176" s="63"/>
      <c r="AK176" s="62"/>
      <c r="AL176" s="63"/>
      <c r="AM176" s="62"/>
      <c r="AN176" s="63"/>
      <c r="AO176" s="62"/>
      <c r="AP176" s="63"/>
      <c r="AQ176" s="62"/>
      <c r="AR176" s="63"/>
      <c r="AS176" s="63"/>
      <c r="AT176" s="62"/>
      <c r="AU176" s="63"/>
      <c r="AV176" s="63"/>
      <c r="AW176" s="62"/>
      <c r="AX176" s="63"/>
      <c r="AY176" s="63"/>
      <c r="AZ176" s="62"/>
      <c r="BA176" s="63"/>
      <c r="BB176" s="63"/>
    </row>
    <row r="177" spans="3:54" s="12" customFormat="1" ht="14.25" customHeight="1">
      <c r="C177" s="42"/>
      <c r="D177" s="42"/>
      <c r="E177" s="42"/>
      <c r="G177" s="7"/>
      <c r="H177" s="61"/>
      <c r="I177" s="43"/>
      <c r="J177" s="44"/>
      <c r="K177" s="43"/>
      <c r="L177" s="44"/>
      <c r="M177" s="62"/>
      <c r="N177" s="63"/>
      <c r="O177" s="43"/>
      <c r="P177" s="44"/>
      <c r="Q177" s="62"/>
      <c r="R177" s="63"/>
      <c r="S177" s="62"/>
      <c r="T177" s="63"/>
      <c r="U177" s="62"/>
      <c r="V177" s="63"/>
      <c r="W177" s="43"/>
      <c r="X177" s="44"/>
      <c r="Y177" s="43"/>
      <c r="Z177" s="44"/>
      <c r="AA177" s="62"/>
      <c r="AB177" s="63"/>
      <c r="AC177" s="43"/>
      <c r="AD177" s="44"/>
      <c r="AE177" s="62"/>
      <c r="AF177" s="63"/>
      <c r="AG177" s="62"/>
      <c r="AH177" s="63"/>
      <c r="AI177" s="62"/>
      <c r="AJ177" s="63"/>
      <c r="AK177" s="43"/>
      <c r="AL177" s="44"/>
      <c r="AM177" s="43"/>
      <c r="AN177" s="44"/>
      <c r="AO177" s="62"/>
      <c r="AP177" s="63"/>
      <c r="AQ177" s="62"/>
      <c r="AR177" s="63"/>
      <c r="AS177" s="63"/>
      <c r="AT177" s="62"/>
      <c r="AU177" s="63"/>
      <c r="AV177" s="63"/>
      <c r="AW177" s="62"/>
      <c r="AX177" s="63"/>
      <c r="AY177" s="63"/>
      <c r="AZ177" s="62"/>
      <c r="BA177" s="63"/>
      <c r="BB177" s="63"/>
    </row>
    <row r="178" spans="3:54" s="12" customFormat="1" ht="14.25" customHeight="1">
      <c r="C178" s="42"/>
      <c r="D178" s="42"/>
      <c r="E178" s="42"/>
      <c r="G178" s="71"/>
      <c r="H178" s="72"/>
      <c r="I178" s="62"/>
      <c r="J178" s="63"/>
      <c r="K178" s="62"/>
      <c r="L178" s="63"/>
      <c r="M178" s="62"/>
      <c r="N178" s="63"/>
      <c r="O178" s="62"/>
      <c r="P178" s="63"/>
      <c r="Q178" s="62"/>
      <c r="R178" s="63"/>
      <c r="S178" s="62"/>
      <c r="T178" s="63"/>
      <c r="U178" s="62"/>
      <c r="V178" s="63"/>
      <c r="W178" s="62"/>
      <c r="X178" s="63"/>
      <c r="Y178" s="62"/>
      <c r="Z178" s="63"/>
      <c r="AA178" s="62"/>
      <c r="AB178" s="63"/>
      <c r="AC178" s="62"/>
      <c r="AD178" s="63"/>
      <c r="AE178" s="62"/>
      <c r="AF178" s="63"/>
      <c r="AG178" s="62"/>
      <c r="AH178" s="63"/>
      <c r="AI178" s="62"/>
      <c r="AJ178" s="63"/>
      <c r="AK178" s="62"/>
      <c r="AL178" s="63"/>
      <c r="AM178" s="62"/>
      <c r="AN178" s="63"/>
      <c r="AO178" s="62"/>
      <c r="AP178" s="63"/>
      <c r="AQ178" s="62"/>
      <c r="AR178" s="63"/>
      <c r="AS178" s="63"/>
      <c r="AT178" s="62"/>
      <c r="AU178" s="63"/>
      <c r="AV178" s="63"/>
      <c r="AW178" s="62"/>
      <c r="AX178" s="63"/>
      <c r="AY178" s="63"/>
      <c r="AZ178" s="62"/>
      <c r="BA178" s="63"/>
      <c r="BB178" s="63"/>
    </row>
    <row r="179" spans="3:54" s="12" customFormat="1" ht="14.25" customHeight="1">
      <c r="C179" s="42"/>
      <c r="D179" s="42"/>
      <c r="E179" s="42"/>
      <c r="G179" s="7"/>
      <c r="H179" s="61"/>
      <c r="I179" s="43"/>
      <c r="J179" s="44"/>
      <c r="K179" s="43"/>
      <c r="L179" s="44"/>
      <c r="M179" s="43"/>
      <c r="N179" s="44"/>
      <c r="O179" s="43"/>
      <c r="P179" s="44"/>
      <c r="Q179" s="43"/>
      <c r="R179" s="44"/>
      <c r="S179" s="43"/>
      <c r="T179" s="44"/>
      <c r="U179" s="43"/>
      <c r="V179" s="44"/>
      <c r="W179" s="43"/>
      <c r="X179" s="44"/>
      <c r="Y179" s="43"/>
      <c r="Z179" s="44"/>
      <c r="AA179" s="43"/>
      <c r="AB179" s="44"/>
      <c r="AC179" s="43"/>
      <c r="AD179" s="44"/>
      <c r="AE179" s="43"/>
      <c r="AF179" s="44"/>
      <c r="AG179" s="43"/>
      <c r="AH179" s="44"/>
      <c r="AI179" s="43"/>
      <c r="AJ179" s="44"/>
      <c r="AK179" s="43"/>
      <c r="AL179" s="44"/>
      <c r="AM179" s="43"/>
      <c r="AN179" s="44"/>
      <c r="AO179" s="43"/>
      <c r="AP179" s="44"/>
      <c r="AQ179" s="43"/>
      <c r="AR179" s="44"/>
      <c r="AS179" s="44"/>
      <c r="AT179" s="62"/>
      <c r="AU179" s="63"/>
      <c r="AV179" s="63"/>
      <c r="AW179" s="62"/>
      <c r="AX179" s="63"/>
      <c r="AY179" s="63"/>
      <c r="AZ179" s="43"/>
      <c r="BA179" s="44"/>
      <c r="BB179" s="44"/>
    </row>
    <row r="180" spans="3:54" s="12" customFormat="1" ht="14.25" customHeight="1">
      <c r="C180" s="42"/>
      <c r="D180" s="42"/>
      <c r="E180" s="42"/>
      <c r="G180" s="7"/>
      <c r="H180" s="61"/>
      <c r="I180" s="43"/>
      <c r="J180" s="44"/>
      <c r="K180" s="43"/>
      <c r="L180" s="44"/>
      <c r="M180" s="43"/>
      <c r="N180" s="44"/>
      <c r="O180" s="43"/>
      <c r="P180" s="44"/>
      <c r="Q180" s="43"/>
      <c r="R180" s="44"/>
      <c r="S180" s="43"/>
      <c r="T180" s="44"/>
      <c r="U180" s="43"/>
      <c r="V180" s="44"/>
      <c r="W180" s="43"/>
      <c r="X180" s="44"/>
      <c r="Y180" s="43"/>
      <c r="Z180" s="44"/>
      <c r="AA180" s="43"/>
      <c r="AB180" s="44"/>
      <c r="AC180" s="43"/>
      <c r="AD180" s="44"/>
      <c r="AE180" s="43"/>
      <c r="AF180" s="44"/>
      <c r="AG180" s="43"/>
      <c r="AH180" s="44"/>
      <c r="AI180" s="62"/>
      <c r="AJ180" s="63"/>
      <c r="AK180" s="43"/>
      <c r="AL180" s="44"/>
      <c r="AM180" s="43"/>
      <c r="AN180" s="44"/>
      <c r="AO180" s="43"/>
      <c r="AP180" s="44"/>
      <c r="AQ180" s="43"/>
      <c r="AR180" s="44"/>
      <c r="AS180" s="44"/>
      <c r="AT180" s="62"/>
      <c r="AU180" s="63"/>
      <c r="AV180" s="63"/>
      <c r="AW180" s="43"/>
      <c r="AX180" s="44"/>
      <c r="AY180" s="44"/>
      <c r="AZ180" s="43"/>
      <c r="BA180" s="44"/>
      <c r="BB180" s="44"/>
    </row>
    <row r="181" spans="3:54" s="12" customFormat="1" ht="14.25" customHeight="1">
      <c r="C181" s="65"/>
      <c r="D181" s="65"/>
      <c r="E181" s="65"/>
      <c r="G181" s="7"/>
      <c r="H181" s="61"/>
      <c r="I181" s="43"/>
      <c r="J181" s="44"/>
      <c r="K181" s="43"/>
      <c r="L181" s="44"/>
      <c r="M181" s="62"/>
      <c r="N181" s="63"/>
      <c r="O181" s="62"/>
      <c r="P181" s="63"/>
      <c r="Q181" s="62"/>
      <c r="R181" s="63"/>
      <c r="S181" s="62"/>
      <c r="T181" s="63"/>
      <c r="U181" s="62"/>
      <c r="V181" s="63"/>
      <c r="W181" s="43"/>
      <c r="X181" s="44"/>
      <c r="Y181" s="43"/>
      <c r="Z181" s="44"/>
      <c r="AA181" s="62"/>
      <c r="AB181" s="63"/>
      <c r="AC181" s="62"/>
      <c r="AD181" s="63"/>
      <c r="AE181" s="62"/>
      <c r="AF181" s="63"/>
      <c r="AG181" s="62"/>
      <c r="AH181" s="63"/>
      <c r="AI181" s="62"/>
      <c r="AJ181" s="63"/>
      <c r="AK181" s="62"/>
      <c r="AL181" s="63"/>
      <c r="AM181" s="62"/>
      <c r="AN181" s="63"/>
      <c r="AO181" s="62"/>
      <c r="AP181" s="63"/>
      <c r="AQ181" s="62"/>
      <c r="AR181" s="63"/>
      <c r="AS181" s="63"/>
      <c r="AT181" s="62"/>
      <c r="AU181" s="63"/>
      <c r="AV181" s="63"/>
      <c r="AW181" s="62"/>
      <c r="AX181" s="63"/>
      <c r="AY181" s="63"/>
      <c r="AZ181" s="62"/>
      <c r="BA181" s="63"/>
      <c r="BB181" s="63"/>
    </row>
    <row r="182" spans="3:54" s="12" customFormat="1" ht="14.25" customHeight="1">
      <c r="C182" s="42"/>
      <c r="D182" s="42"/>
      <c r="E182" s="42"/>
      <c r="G182" s="7"/>
      <c r="H182" s="61"/>
      <c r="I182" s="43"/>
      <c r="J182" s="44"/>
      <c r="K182" s="43"/>
      <c r="L182" s="44"/>
      <c r="M182" s="43"/>
      <c r="N182" s="44"/>
      <c r="O182" s="62"/>
      <c r="P182" s="63"/>
      <c r="Q182" s="43"/>
      <c r="R182" s="44"/>
      <c r="S182" s="43"/>
      <c r="T182" s="44"/>
      <c r="U182" s="43"/>
      <c r="V182" s="44"/>
      <c r="W182" s="43"/>
      <c r="X182" s="44"/>
      <c r="Y182" s="43"/>
      <c r="Z182" s="44"/>
      <c r="AA182" s="43"/>
      <c r="AB182" s="44"/>
      <c r="AC182" s="62"/>
      <c r="AD182" s="63"/>
      <c r="AE182" s="43"/>
      <c r="AF182" s="44"/>
      <c r="AG182" s="43"/>
      <c r="AH182" s="44"/>
      <c r="AI182" s="62"/>
      <c r="AJ182" s="63"/>
      <c r="AK182" s="43"/>
      <c r="AL182" s="44"/>
      <c r="AM182" s="43"/>
      <c r="AN182" s="44"/>
      <c r="AO182" s="62"/>
      <c r="AP182" s="63"/>
      <c r="AQ182" s="62"/>
      <c r="AR182" s="63"/>
      <c r="AS182" s="63"/>
      <c r="AT182" s="62"/>
      <c r="AU182" s="63"/>
      <c r="AV182" s="63"/>
      <c r="AW182" s="43"/>
      <c r="AX182" s="44"/>
      <c r="AY182" s="44"/>
      <c r="AZ182" s="43"/>
      <c r="BA182" s="44"/>
      <c r="BB182" s="44"/>
    </row>
    <row r="183" spans="3:54" s="12" customFormat="1" ht="14.25" customHeight="1">
      <c r="C183" s="42"/>
      <c r="D183" s="42"/>
      <c r="E183" s="42"/>
      <c r="G183" s="7"/>
      <c r="H183" s="61"/>
      <c r="I183" s="43"/>
      <c r="J183" s="44"/>
      <c r="K183" s="43"/>
      <c r="L183" s="44"/>
      <c r="M183" s="43"/>
      <c r="N183" s="44"/>
      <c r="O183" s="43"/>
      <c r="P183" s="44"/>
      <c r="Q183" s="62"/>
      <c r="R183" s="63"/>
      <c r="S183" s="43"/>
      <c r="T183" s="44"/>
      <c r="U183" s="62"/>
      <c r="V183" s="63"/>
      <c r="W183" s="43"/>
      <c r="X183" s="44"/>
      <c r="Y183" s="43"/>
      <c r="Z183" s="44"/>
      <c r="AA183" s="43"/>
      <c r="AB183" s="44"/>
      <c r="AC183" s="43"/>
      <c r="AD183" s="44"/>
      <c r="AE183" s="62"/>
      <c r="AF183" s="63"/>
      <c r="AG183" s="43"/>
      <c r="AH183" s="44"/>
      <c r="AI183" s="62"/>
      <c r="AJ183" s="63"/>
      <c r="AK183" s="43"/>
      <c r="AL183" s="44"/>
      <c r="AM183" s="43"/>
      <c r="AN183" s="44"/>
      <c r="AO183" s="43"/>
      <c r="AP183" s="44"/>
      <c r="AQ183" s="62"/>
      <c r="AR183" s="63"/>
      <c r="AS183" s="63"/>
      <c r="AT183" s="62"/>
      <c r="AU183" s="63"/>
      <c r="AV183" s="63"/>
      <c r="AW183" s="62"/>
      <c r="AX183" s="63"/>
      <c r="AY183" s="63"/>
      <c r="AZ183" s="62"/>
      <c r="BA183" s="63"/>
      <c r="BB183" s="63"/>
    </row>
    <row r="184" spans="3:54" s="12" customFormat="1" ht="14.25" customHeight="1">
      <c r="C184" s="42"/>
      <c r="D184" s="42"/>
      <c r="E184" s="42"/>
      <c r="G184" s="7"/>
      <c r="H184" s="61"/>
      <c r="I184" s="43"/>
      <c r="J184" s="44"/>
      <c r="K184" s="43"/>
      <c r="L184" s="44"/>
      <c r="M184" s="43"/>
      <c r="N184" s="44"/>
      <c r="O184" s="43"/>
      <c r="P184" s="44"/>
      <c r="Q184" s="43"/>
      <c r="R184" s="44"/>
      <c r="S184" s="43"/>
      <c r="T184" s="44"/>
      <c r="U184" s="43"/>
      <c r="V184" s="44"/>
      <c r="W184" s="43"/>
      <c r="X184" s="44"/>
      <c r="Y184" s="43"/>
      <c r="Z184" s="44"/>
      <c r="AA184" s="43"/>
      <c r="AB184" s="44"/>
      <c r="AC184" s="43"/>
      <c r="AD184" s="44"/>
      <c r="AE184" s="43"/>
      <c r="AF184" s="44"/>
      <c r="AG184" s="43"/>
      <c r="AH184" s="44"/>
      <c r="AI184" s="43"/>
      <c r="AJ184" s="44"/>
      <c r="AK184" s="43"/>
      <c r="AL184" s="44"/>
      <c r="AM184" s="43"/>
      <c r="AN184" s="44"/>
      <c r="AO184" s="43"/>
      <c r="AP184" s="44"/>
      <c r="AQ184" s="43"/>
      <c r="AR184" s="44"/>
      <c r="AS184" s="44"/>
      <c r="AT184" s="43"/>
      <c r="AU184" s="44"/>
      <c r="AV184" s="44"/>
      <c r="AW184" s="43"/>
      <c r="AX184" s="44"/>
      <c r="AY184" s="44"/>
      <c r="AZ184" s="43"/>
      <c r="BA184" s="44"/>
      <c r="BB184" s="44"/>
    </row>
    <row r="185" spans="3:54" s="46" customFormat="1" ht="14.25" customHeight="1">
      <c r="C185" s="65"/>
      <c r="D185" s="65"/>
      <c r="E185" s="65"/>
      <c r="G185" s="67"/>
      <c r="H185" s="68"/>
      <c r="I185" s="43"/>
      <c r="J185" s="44"/>
      <c r="K185" s="43"/>
      <c r="L185" s="44"/>
      <c r="M185" s="43"/>
      <c r="N185" s="44"/>
      <c r="O185" s="62"/>
      <c r="P185" s="63"/>
      <c r="Q185" s="62"/>
      <c r="R185" s="63"/>
      <c r="S185" s="43"/>
      <c r="T185" s="44"/>
      <c r="U185" s="62"/>
      <c r="V185" s="63"/>
      <c r="W185" s="43"/>
      <c r="X185" s="44"/>
      <c r="Y185" s="43"/>
      <c r="Z185" s="44"/>
      <c r="AA185" s="62"/>
      <c r="AB185" s="63"/>
      <c r="AC185" s="62"/>
      <c r="AD185" s="63"/>
      <c r="AE185" s="62"/>
      <c r="AF185" s="63"/>
      <c r="AG185" s="43"/>
      <c r="AH185" s="44"/>
      <c r="AI185" s="62"/>
      <c r="AJ185" s="63"/>
      <c r="AK185" s="43"/>
      <c r="AL185" s="44"/>
      <c r="AM185" s="43"/>
      <c r="AN185" s="44"/>
      <c r="AO185" s="43"/>
      <c r="AP185" s="44"/>
      <c r="AQ185" s="62"/>
      <c r="AR185" s="63"/>
      <c r="AS185" s="63"/>
      <c r="AT185" s="62"/>
      <c r="AU185" s="63"/>
      <c r="AV185" s="63"/>
      <c r="AW185" s="62"/>
      <c r="AX185" s="63"/>
      <c r="AY185" s="63"/>
      <c r="AZ185" s="62"/>
      <c r="BA185" s="63"/>
      <c r="BB185" s="63"/>
    </row>
    <row r="186" spans="3:54" s="12" customFormat="1" ht="14.25" customHeight="1">
      <c r="C186" s="8"/>
      <c r="D186" s="8"/>
      <c r="E186" s="8"/>
      <c r="G186" s="7"/>
      <c r="H186" s="61"/>
      <c r="I186" s="43"/>
      <c r="J186" s="44"/>
      <c r="K186" s="43"/>
      <c r="L186" s="44"/>
      <c r="M186" s="62"/>
      <c r="N186" s="63"/>
      <c r="O186" s="43"/>
      <c r="P186" s="44"/>
      <c r="Q186" s="62"/>
      <c r="R186" s="63"/>
      <c r="S186" s="43"/>
      <c r="T186" s="44"/>
      <c r="U186" s="43"/>
      <c r="V186" s="44"/>
      <c r="W186" s="43"/>
      <c r="X186" s="44"/>
      <c r="Y186" s="43"/>
      <c r="Z186" s="44"/>
      <c r="AA186" s="62"/>
      <c r="AB186" s="63"/>
      <c r="AC186" s="43"/>
      <c r="AD186" s="44"/>
      <c r="AE186" s="62"/>
      <c r="AF186" s="63"/>
      <c r="AG186" s="43"/>
      <c r="AH186" s="44"/>
      <c r="AI186" s="62"/>
      <c r="AJ186" s="63"/>
      <c r="AK186" s="43"/>
      <c r="AL186" s="44"/>
      <c r="AM186" s="43"/>
      <c r="AN186" s="44"/>
      <c r="AO186" s="62"/>
      <c r="AP186" s="63"/>
      <c r="AQ186" s="43"/>
      <c r="AR186" s="44"/>
      <c r="AS186" s="44"/>
      <c r="AT186" s="62"/>
      <c r="AU186" s="63"/>
      <c r="AV186" s="63"/>
      <c r="AW186" s="43"/>
      <c r="AX186" s="44"/>
      <c r="AY186" s="44"/>
      <c r="AZ186" s="43"/>
      <c r="BA186" s="44"/>
      <c r="BB186" s="44"/>
    </row>
    <row r="187" spans="3:54" s="4" customFormat="1" ht="14.25" customHeight="1">
      <c r="C187" s="42"/>
      <c r="D187" s="42"/>
      <c r="E187" s="42"/>
      <c r="G187" s="7"/>
      <c r="H187" s="61"/>
      <c r="I187" s="43"/>
      <c r="J187" s="44"/>
      <c r="K187" s="43"/>
      <c r="L187" s="44"/>
      <c r="M187" s="43"/>
      <c r="N187" s="44"/>
      <c r="O187" s="43"/>
      <c r="P187" s="44"/>
      <c r="Q187" s="43"/>
      <c r="R187" s="44"/>
      <c r="S187" s="43"/>
      <c r="T187" s="44"/>
      <c r="U187" s="43"/>
      <c r="V187" s="44"/>
      <c r="W187" s="43"/>
      <c r="X187" s="44"/>
      <c r="Y187" s="43"/>
      <c r="Z187" s="44"/>
      <c r="AA187" s="43"/>
      <c r="AB187" s="44"/>
      <c r="AC187" s="43"/>
      <c r="AD187" s="44"/>
      <c r="AE187" s="43"/>
      <c r="AF187" s="44"/>
      <c r="AG187" s="43"/>
      <c r="AH187" s="44"/>
      <c r="AI187" s="43"/>
      <c r="AJ187" s="44"/>
      <c r="AK187" s="43"/>
      <c r="AL187" s="44"/>
      <c r="AM187" s="43"/>
      <c r="AN187" s="44"/>
      <c r="AO187" s="43"/>
      <c r="AP187" s="44"/>
      <c r="AQ187" s="43"/>
      <c r="AR187" s="44"/>
      <c r="AS187" s="44"/>
      <c r="AT187" s="43"/>
      <c r="AU187" s="44"/>
      <c r="AV187" s="44"/>
      <c r="AW187" s="43"/>
      <c r="AX187" s="44"/>
      <c r="AY187" s="44"/>
      <c r="AZ187" s="43"/>
      <c r="BA187" s="44"/>
      <c r="BB187" s="44"/>
    </row>
    <row r="188" spans="3:54" s="12" customFormat="1" ht="14.25" customHeight="1">
      <c r="C188" s="42"/>
      <c r="D188" s="42"/>
      <c r="E188" s="42"/>
      <c r="G188" s="7"/>
      <c r="H188" s="61"/>
      <c r="I188" s="43"/>
      <c r="J188" s="44"/>
      <c r="K188" s="43"/>
      <c r="L188" s="44"/>
      <c r="M188" s="43"/>
      <c r="N188" s="44"/>
      <c r="O188" s="62"/>
      <c r="P188" s="63"/>
      <c r="Q188" s="43"/>
      <c r="R188" s="44"/>
      <c r="S188" s="43"/>
      <c r="T188" s="44"/>
      <c r="U188" s="43"/>
      <c r="V188" s="44"/>
      <c r="W188" s="43"/>
      <c r="X188" s="44"/>
      <c r="Y188" s="43"/>
      <c r="Z188" s="44"/>
      <c r="AA188" s="43"/>
      <c r="AB188" s="44"/>
      <c r="AC188" s="62"/>
      <c r="AD188" s="63"/>
      <c r="AE188" s="43"/>
      <c r="AF188" s="44"/>
      <c r="AG188" s="43"/>
      <c r="AH188" s="44"/>
      <c r="AI188" s="62"/>
      <c r="AJ188" s="63"/>
      <c r="AK188" s="43"/>
      <c r="AL188" s="44"/>
      <c r="AM188" s="43"/>
      <c r="AN188" s="44"/>
      <c r="AO188" s="43"/>
      <c r="AP188" s="44"/>
      <c r="AQ188" s="62"/>
      <c r="AR188" s="63"/>
      <c r="AS188" s="63"/>
      <c r="AT188" s="62"/>
      <c r="AU188" s="63"/>
      <c r="AV188" s="63"/>
      <c r="AW188" s="62"/>
      <c r="AX188" s="63"/>
      <c r="AY188" s="63"/>
      <c r="AZ188" s="43"/>
      <c r="BA188" s="44"/>
      <c r="BB188" s="44"/>
    </row>
    <row r="189" spans="3:54" s="12" customFormat="1" ht="14.25" customHeight="1">
      <c r="C189" s="42"/>
      <c r="D189" s="42"/>
      <c r="E189" s="42"/>
      <c r="G189" s="7"/>
      <c r="H189" s="61"/>
      <c r="I189" s="43"/>
      <c r="J189" s="44"/>
      <c r="K189" s="43"/>
      <c r="L189" s="44"/>
      <c r="M189" s="43"/>
      <c r="N189" s="44"/>
      <c r="O189" s="43"/>
      <c r="P189" s="44"/>
      <c r="Q189" s="62"/>
      <c r="R189" s="63"/>
      <c r="S189" s="43"/>
      <c r="T189" s="44"/>
      <c r="U189" s="43"/>
      <c r="V189" s="44"/>
      <c r="W189" s="43"/>
      <c r="X189" s="44"/>
      <c r="Y189" s="43"/>
      <c r="Z189" s="44"/>
      <c r="AA189" s="43"/>
      <c r="AB189" s="44"/>
      <c r="AC189" s="43"/>
      <c r="AD189" s="44"/>
      <c r="AE189" s="62"/>
      <c r="AF189" s="63"/>
      <c r="AG189" s="43"/>
      <c r="AH189" s="44"/>
      <c r="AI189" s="62"/>
      <c r="AJ189" s="63"/>
      <c r="AK189" s="43"/>
      <c r="AL189" s="44"/>
      <c r="AM189" s="43"/>
      <c r="AN189" s="44"/>
      <c r="AO189" s="43"/>
      <c r="AP189" s="44"/>
      <c r="AQ189" s="62"/>
      <c r="AR189" s="63"/>
      <c r="AS189" s="63"/>
      <c r="AT189" s="62"/>
      <c r="AU189" s="63"/>
      <c r="AV189" s="63"/>
      <c r="AW189" s="43"/>
      <c r="AX189" s="44"/>
      <c r="AY189" s="44"/>
      <c r="AZ189" s="43"/>
      <c r="BA189" s="44"/>
      <c r="BB189" s="44"/>
    </row>
    <row r="190" spans="3:54" s="12" customFormat="1" ht="14.25" customHeight="1">
      <c r="C190" s="42"/>
      <c r="D190" s="42"/>
      <c r="E190" s="42"/>
      <c r="G190" s="7"/>
      <c r="H190" s="61"/>
      <c r="I190" s="43"/>
      <c r="J190" s="44"/>
      <c r="K190" s="43"/>
      <c r="L190" s="44"/>
      <c r="M190" s="43"/>
      <c r="N190" s="44"/>
      <c r="O190" s="43"/>
      <c r="P190" s="44"/>
      <c r="Q190" s="62"/>
      <c r="R190" s="63"/>
      <c r="S190" s="62"/>
      <c r="T190" s="63"/>
      <c r="U190" s="62"/>
      <c r="V190" s="63"/>
      <c r="W190" s="43"/>
      <c r="X190" s="44"/>
      <c r="Y190" s="43"/>
      <c r="Z190" s="44"/>
      <c r="AA190" s="43"/>
      <c r="AB190" s="44"/>
      <c r="AC190" s="43"/>
      <c r="AD190" s="44"/>
      <c r="AE190" s="62"/>
      <c r="AF190" s="63"/>
      <c r="AG190" s="62"/>
      <c r="AH190" s="63"/>
      <c r="AI190" s="62"/>
      <c r="AJ190" s="63"/>
      <c r="AK190" s="43"/>
      <c r="AL190" s="44"/>
      <c r="AM190" s="43"/>
      <c r="AN190" s="44"/>
      <c r="AO190" s="43"/>
      <c r="AP190" s="44"/>
      <c r="AQ190" s="62"/>
      <c r="AR190" s="63"/>
      <c r="AS190" s="63"/>
      <c r="AT190" s="62"/>
      <c r="AU190" s="63"/>
      <c r="AV190" s="63"/>
      <c r="AW190" s="62"/>
      <c r="AX190" s="63"/>
      <c r="AY190" s="63"/>
      <c r="AZ190" s="62"/>
      <c r="BA190" s="63"/>
      <c r="BB190" s="63"/>
    </row>
    <row r="191" spans="3:54" s="12" customFormat="1" ht="14.25" customHeight="1">
      <c r="C191" s="42"/>
      <c r="D191" s="42"/>
      <c r="E191" s="42"/>
      <c r="G191" s="7"/>
      <c r="H191" s="61"/>
      <c r="I191" s="43"/>
      <c r="J191" s="44"/>
      <c r="K191" s="43"/>
      <c r="L191" s="44"/>
      <c r="M191" s="43"/>
      <c r="N191" s="44"/>
      <c r="O191" s="43"/>
      <c r="P191" s="44"/>
      <c r="Q191" s="43"/>
      <c r="R191" s="44"/>
      <c r="S191" s="43"/>
      <c r="T191" s="44"/>
      <c r="U191" s="43"/>
      <c r="V191" s="44"/>
      <c r="W191" s="43"/>
      <c r="X191" s="44"/>
      <c r="Y191" s="43"/>
      <c r="Z191" s="44"/>
      <c r="AA191" s="43"/>
      <c r="AB191" s="44"/>
      <c r="AC191" s="43"/>
      <c r="AD191" s="44"/>
      <c r="AE191" s="43"/>
      <c r="AF191" s="44"/>
      <c r="AG191" s="43"/>
      <c r="AH191" s="44"/>
      <c r="AI191" s="43"/>
      <c r="AJ191" s="44"/>
      <c r="AK191" s="43"/>
      <c r="AL191" s="44"/>
      <c r="AM191" s="43"/>
      <c r="AN191" s="44"/>
      <c r="AO191" s="43"/>
      <c r="AP191" s="44"/>
      <c r="AQ191" s="43"/>
      <c r="AR191" s="44"/>
      <c r="AS191" s="44"/>
      <c r="AT191" s="43"/>
      <c r="AU191" s="44"/>
      <c r="AV191" s="44"/>
      <c r="AW191" s="43"/>
      <c r="AX191" s="44"/>
      <c r="AY191" s="44"/>
      <c r="AZ191" s="43"/>
      <c r="BA191" s="44"/>
      <c r="BB191" s="44"/>
    </row>
    <row r="192" spans="3:54" s="12" customFormat="1" ht="14.25" customHeight="1">
      <c r="C192" s="42"/>
      <c r="D192" s="42"/>
      <c r="E192" s="42"/>
      <c r="G192" s="7"/>
      <c r="H192" s="61"/>
      <c r="I192" s="43"/>
      <c r="J192" s="44"/>
      <c r="K192" s="43"/>
      <c r="L192" s="44"/>
      <c r="M192" s="43"/>
      <c r="N192" s="44"/>
      <c r="O192" s="62"/>
      <c r="P192" s="63"/>
      <c r="Q192" s="62"/>
      <c r="R192" s="63"/>
      <c r="S192" s="62"/>
      <c r="T192" s="63"/>
      <c r="U192" s="62"/>
      <c r="V192" s="63"/>
      <c r="W192" s="43"/>
      <c r="X192" s="44"/>
      <c r="Y192" s="43"/>
      <c r="Z192" s="44"/>
      <c r="AA192" s="43"/>
      <c r="AB192" s="44"/>
      <c r="AC192" s="62"/>
      <c r="AD192" s="63"/>
      <c r="AE192" s="62"/>
      <c r="AF192" s="63"/>
      <c r="AG192" s="62"/>
      <c r="AH192" s="63"/>
      <c r="AI192" s="62"/>
      <c r="AJ192" s="63"/>
      <c r="AK192" s="43"/>
      <c r="AL192" s="44"/>
      <c r="AM192" s="43"/>
      <c r="AN192" s="44"/>
      <c r="AO192" s="43"/>
      <c r="AP192" s="44"/>
      <c r="AQ192" s="62"/>
      <c r="AR192" s="63"/>
      <c r="AS192" s="63"/>
      <c r="AT192" s="62"/>
      <c r="AU192" s="63"/>
      <c r="AV192" s="63"/>
      <c r="AW192" s="62"/>
      <c r="AX192" s="63"/>
      <c r="AY192" s="63"/>
      <c r="AZ192" s="62"/>
      <c r="BA192" s="63"/>
      <c r="BB192" s="63"/>
    </row>
    <row r="193" spans="3:54" s="12" customFormat="1" ht="14.25" customHeight="1">
      <c r="C193" s="42"/>
      <c r="D193" s="42"/>
      <c r="E193" s="42"/>
      <c r="G193" s="7"/>
      <c r="H193" s="61"/>
      <c r="I193" s="43"/>
      <c r="J193" s="44"/>
      <c r="K193" s="43"/>
      <c r="L193" s="44"/>
      <c r="M193" s="43"/>
      <c r="N193" s="44"/>
      <c r="O193" s="62"/>
      <c r="P193" s="63"/>
      <c r="Q193" s="62"/>
      <c r="R193" s="63"/>
      <c r="S193" s="62"/>
      <c r="T193" s="63"/>
      <c r="U193" s="62"/>
      <c r="V193" s="63"/>
      <c r="W193" s="43"/>
      <c r="X193" s="44"/>
      <c r="Y193" s="43"/>
      <c r="Z193" s="44"/>
      <c r="AA193" s="43"/>
      <c r="AB193" s="44"/>
      <c r="AC193" s="62"/>
      <c r="AD193" s="63"/>
      <c r="AE193" s="62"/>
      <c r="AF193" s="63"/>
      <c r="AG193" s="62"/>
      <c r="AH193" s="63"/>
      <c r="AI193" s="62"/>
      <c r="AJ193" s="63"/>
      <c r="AK193" s="43"/>
      <c r="AL193" s="44"/>
      <c r="AM193" s="43"/>
      <c r="AN193" s="44"/>
      <c r="AO193" s="43"/>
      <c r="AP193" s="44"/>
      <c r="AQ193" s="62"/>
      <c r="AR193" s="63"/>
      <c r="AS193" s="63"/>
      <c r="AT193" s="62"/>
      <c r="AU193" s="63"/>
      <c r="AV193" s="63"/>
      <c r="AW193" s="62"/>
      <c r="AX193" s="63"/>
      <c r="AY193" s="63"/>
      <c r="AZ193" s="62"/>
      <c r="BA193" s="63"/>
      <c r="BB193" s="63"/>
    </row>
    <row r="194" spans="7:54" s="12" customFormat="1" ht="14.25" customHeight="1">
      <c r="G194" s="4"/>
      <c r="H194" s="4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7"/>
      <c r="AL194" s="27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</row>
    <row r="195" spans="7:54" s="12" customFormat="1" ht="14.25" customHeight="1">
      <c r="G195" s="4"/>
      <c r="H195" s="4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7"/>
      <c r="AL195" s="27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</row>
    <row r="196" spans="3:54" s="12" customFormat="1" ht="14.25" customHeight="1">
      <c r="C196" s="42"/>
      <c r="D196" s="42"/>
      <c r="E196" s="42"/>
      <c r="G196" s="60"/>
      <c r="H196" s="64"/>
      <c r="I196" s="43"/>
      <c r="J196" s="44"/>
      <c r="K196" s="43"/>
      <c r="L196" s="44"/>
      <c r="M196" s="43"/>
      <c r="N196" s="44"/>
      <c r="O196" s="43"/>
      <c r="P196" s="44"/>
      <c r="Q196" s="43"/>
      <c r="R196" s="44"/>
      <c r="S196" s="43"/>
      <c r="T196" s="44"/>
      <c r="U196" s="43"/>
      <c r="V196" s="44"/>
      <c r="W196" s="43"/>
      <c r="X196" s="44"/>
      <c r="Y196" s="43"/>
      <c r="Z196" s="44"/>
      <c r="AA196" s="43"/>
      <c r="AB196" s="44"/>
      <c r="AC196" s="43"/>
      <c r="AD196" s="44"/>
      <c r="AE196" s="43"/>
      <c r="AF196" s="44"/>
      <c r="AG196" s="43"/>
      <c r="AH196" s="44"/>
      <c r="AI196" s="43"/>
      <c r="AJ196" s="44"/>
      <c r="AK196" s="43"/>
      <c r="AL196" s="44"/>
      <c r="AM196" s="43"/>
      <c r="AN196" s="44"/>
      <c r="AO196" s="43"/>
      <c r="AP196" s="44"/>
      <c r="AQ196" s="43"/>
      <c r="AR196" s="44"/>
      <c r="AS196" s="44"/>
      <c r="AT196" s="62"/>
      <c r="AU196" s="63"/>
      <c r="AV196" s="63"/>
      <c r="AW196" s="43"/>
      <c r="AX196" s="44"/>
      <c r="AY196" s="44"/>
      <c r="AZ196" s="43"/>
      <c r="BA196" s="44"/>
      <c r="BB196" s="44"/>
    </row>
    <row r="197" spans="3:54" s="46" customFormat="1" ht="14.25" customHeight="1">
      <c r="C197" s="49"/>
      <c r="G197" s="4"/>
      <c r="H197" s="4"/>
      <c r="I197" s="26"/>
      <c r="J197" s="48"/>
      <c r="K197" s="26"/>
      <c r="L197" s="48"/>
      <c r="M197" s="26"/>
      <c r="N197" s="48"/>
      <c r="O197" s="26"/>
      <c r="P197" s="48"/>
      <c r="Q197" s="26"/>
      <c r="R197" s="48"/>
      <c r="S197" s="26"/>
      <c r="T197" s="48"/>
      <c r="U197" s="26"/>
      <c r="V197" s="48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73"/>
      <c r="AU197" s="73"/>
      <c r="AV197" s="73"/>
      <c r="AW197" s="26"/>
      <c r="AX197" s="26"/>
      <c r="AY197" s="26"/>
      <c r="AZ197" s="26"/>
      <c r="BA197" s="26"/>
      <c r="BB197" s="26"/>
    </row>
    <row r="198" spans="3:54" s="12" customFormat="1" ht="14.25" customHeight="1">
      <c r="C198" s="42"/>
      <c r="D198" s="42"/>
      <c r="E198" s="42"/>
      <c r="G198" s="7"/>
      <c r="H198" s="61"/>
      <c r="I198" s="43"/>
      <c r="J198" s="44"/>
      <c r="K198" s="43"/>
      <c r="L198" s="44"/>
      <c r="M198" s="43"/>
      <c r="N198" s="44"/>
      <c r="O198" s="43"/>
      <c r="P198" s="44"/>
      <c r="Q198" s="43"/>
      <c r="R198" s="44"/>
      <c r="S198" s="43"/>
      <c r="T198" s="44"/>
      <c r="U198" s="43"/>
      <c r="V198" s="44"/>
      <c r="W198" s="43"/>
      <c r="X198" s="44"/>
      <c r="Y198" s="43"/>
      <c r="Z198" s="44"/>
      <c r="AA198" s="43"/>
      <c r="AB198" s="44"/>
      <c r="AC198" s="43"/>
      <c r="AD198" s="44"/>
      <c r="AE198" s="43"/>
      <c r="AF198" s="44"/>
      <c r="AG198" s="43"/>
      <c r="AH198" s="44"/>
      <c r="AI198" s="43"/>
      <c r="AJ198" s="44"/>
      <c r="AK198" s="43"/>
      <c r="AL198" s="44"/>
      <c r="AM198" s="43"/>
      <c r="AN198" s="44"/>
      <c r="AO198" s="43"/>
      <c r="AP198" s="44"/>
      <c r="AQ198" s="43"/>
      <c r="AR198" s="44"/>
      <c r="AS198" s="44"/>
      <c r="AT198" s="62"/>
      <c r="AU198" s="63"/>
      <c r="AV198" s="63"/>
      <c r="AW198" s="43"/>
      <c r="AX198" s="44"/>
      <c r="AY198" s="44"/>
      <c r="AZ198" s="43"/>
      <c r="BA198" s="44"/>
      <c r="BB198" s="44"/>
    </row>
    <row r="199" spans="3:54" s="46" customFormat="1" ht="14.25" customHeight="1">
      <c r="C199" s="49"/>
      <c r="G199" s="4"/>
      <c r="H199" s="4"/>
      <c r="I199" s="26"/>
      <c r="J199" s="48"/>
      <c r="K199" s="26"/>
      <c r="L199" s="48"/>
      <c r="M199" s="26"/>
      <c r="N199" s="48"/>
      <c r="O199" s="26"/>
      <c r="P199" s="48"/>
      <c r="Q199" s="26"/>
      <c r="R199" s="48"/>
      <c r="S199" s="26"/>
      <c r="T199" s="48"/>
      <c r="U199" s="26"/>
      <c r="V199" s="48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</row>
    <row r="200" spans="3:54" s="12" customFormat="1" ht="14.25" customHeight="1">
      <c r="C200" s="42"/>
      <c r="D200" s="42"/>
      <c r="E200" s="42"/>
      <c r="G200" s="67"/>
      <c r="H200" s="68"/>
      <c r="I200" s="43"/>
      <c r="J200" s="44"/>
      <c r="K200" s="43"/>
      <c r="L200" s="44"/>
      <c r="M200" s="43"/>
      <c r="N200" s="44"/>
      <c r="O200" s="43"/>
      <c r="P200" s="44"/>
      <c r="Q200" s="43"/>
      <c r="R200" s="44"/>
      <c r="S200" s="43"/>
      <c r="T200" s="44"/>
      <c r="U200" s="43"/>
      <c r="V200" s="44"/>
      <c r="W200" s="43"/>
      <c r="X200" s="44"/>
      <c r="Y200" s="43"/>
      <c r="Z200" s="44"/>
      <c r="AA200" s="43"/>
      <c r="AB200" s="44"/>
      <c r="AC200" s="43"/>
      <c r="AD200" s="44"/>
      <c r="AE200" s="43"/>
      <c r="AF200" s="44"/>
      <c r="AG200" s="43"/>
      <c r="AH200" s="44"/>
      <c r="AI200" s="43"/>
      <c r="AJ200" s="44"/>
      <c r="AK200" s="43"/>
      <c r="AL200" s="44"/>
      <c r="AM200" s="43"/>
      <c r="AN200" s="44"/>
      <c r="AO200" s="43"/>
      <c r="AP200" s="44"/>
      <c r="AQ200" s="43"/>
      <c r="AR200" s="44"/>
      <c r="AS200" s="44"/>
      <c r="AT200" s="43"/>
      <c r="AU200" s="44"/>
      <c r="AV200" s="44"/>
      <c r="AW200" s="43"/>
      <c r="AX200" s="44"/>
      <c r="AY200" s="44"/>
      <c r="AZ200" s="43"/>
      <c r="BA200" s="44"/>
      <c r="BB200" s="44"/>
    </row>
    <row r="201" spans="3:54" s="12" customFormat="1" ht="14.25" customHeight="1">
      <c r="C201" s="49"/>
      <c r="D201" s="49"/>
      <c r="E201" s="49"/>
      <c r="G201" s="4"/>
      <c r="H201" s="4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</row>
    <row r="202" spans="9:54" s="4" customFormat="1" ht="14.25" customHeight="1"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</row>
    <row r="203" spans="2:54" s="4" customFormat="1" ht="13.5">
      <c r="B203" s="12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</row>
    <row r="204" spans="2:54" s="4" customFormat="1" ht="13.5">
      <c r="B204" s="12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</row>
    <row r="205" spans="3:54" s="4" customFormat="1" ht="18" customHeight="1">
      <c r="C205" s="51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</row>
    <row r="206" spans="9:54" s="4" customFormat="1" ht="13.5"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</row>
    <row r="207" spans="2:54" s="4" customFormat="1" ht="18.75" customHeight="1">
      <c r="B207" s="7"/>
      <c r="C207" s="5"/>
      <c r="D207" s="5"/>
      <c r="E207" s="5"/>
      <c r="G207" s="8"/>
      <c r="H207" s="8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26"/>
      <c r="AD207" s="52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52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</row>
    <row r="208" spans="5:54" s="4" customFormat="1" ht="18.75" customHeight="1">
      <c r="E208" s="6"/>
      <c r="F208" s="8"/>
      <c r="G208" s="42"/>
      <c r="H208" s="53"/>
      <c r="I208" s="54"/>
      <c r="J208" s="55"/>
      <c r="K208" s="26"/>
      <c r="L208" s="54"/>
      <c r="M208" s="54"/>
      <c r="N208" s="52"/>
      <c r="O208" s="54"/>
      <c r="P208" s="55"/>
      <c r="Q208" s="54"/>
      <c r="R208" s="53"/>
      <c r="S208" s="54"/>
      <c r="T208" s="53"/>
      <c r="U208" s="54"/>
      <c r="V208" s="55"/>
      <c r="W208" s="54"/>
      <c r="X208" s="55"/>
      <c r="Y208" s="52"/>
      <c r="Z208" s="54"/>
      <c r="AA208" s="54"/>
      <c r="AB208" s="52"/>
      <c r="AC208" s="54"/>
      <c r="AD208" s="55"/>
      <c r="AE208" s="54"/>
      <c r="AF208" s="53"/>
      <c r="AG208" s="54"/>
      <c r="AH208" s="53"/>
      <c r="AI208" s="54"/>
      <c r="AJ208" s="55"/>
      <c r="AK208" s="54"/>
      <c r="AL208" s="55"/>
      <c r="AM208" s="52"/>
      <c r="AN208" s="54"/>
      <c r="AO208" s="54"/>
      <c r="AP208" s="52"/>
      <c r="AQ208" s="54"/>
      <c r="AR208" s="55"/>
      <c r="AS208" s="55"/>
      <c r="AT208" s="54"/>
      <c r="AU208" s="55"/>
      <c r="AV208" s="55"/>
      <c r="AW208" s="54"/>
      <c r="AX208" s="55"/>
      <c r="AY208" s="55"/>
      <c r="AZ208" s="54"/>
      <c r="BA208" s="55"/>
      <c r="BB208" s="55"/>
    </row>
    <row r="209" spans="2:54" s="4" customFormat="1" ht="18.75" customHeight="1">
      <c r="B209" s="56"/>
      <c r="C209" s="56"/>
      <c r="D209" s="56"/>
      <c r="E209" s="56"/>
      <c r="F209" s="8"/>
      <c r="G209" s="53"/>
      <c r="H209" s="53"/>
      <c r="I209" s="55"/>
      <c r="J209" s="55"/>
      <c r="K209" s="54"/>
      <c r="L209" s="53"/>
      <c r="M209" s="54"/>
      <c r="N209" s="55"/>
      <c r="O209" s="55"/>
      <c r="P209" s="55"/>
      <c r="Q209" s="54"/>
      <c r="R209" s="55"/>
      <c r="S209" s="54"/>
      <c r="T209" s="55"/>
      <c r="U209" s="54"/>
      <c r="V209" s="55"/>
      <c r="W209" s="55"/>
      <c r="X209" s="55"/>
      <c r="Y209" s="54"/>
      <c r="Z209" s="53"/>
      <c r="AA209" s="54"/>
      <c r="AB209" s="55"/>
      <c r="AC209" s="55"/>
      <c r="AD209" s="55"/>
      <c r="AE209" s="54"/>
      <c r="AF209" s="55"/>
      <c r="AG209" s="54"/>
      <c r="AH209" s="55"/>
      <c r="AI209" s="54"/>
      <c r="AJ209" s="55"/>
      <c r="AK209" s="55"/>
      <c r="AL209" s="55"/>
      <c r="AM209" s="54"/>
      <c r="AN209" s="53"/>
      <c r="AO209" s="54"/>
      <c r="AP209" s="55"/>
      <c r="AQ209" s="55"/>
      <c r="AR209" s="55"/>
      <c r="AS209" s="55"/>
      <c r="AT209" s="54"/>
      <c r="AU209" s="55"/>
      <c r="AV209" s="55"/>
      <c r="AW209" s="54"/>
      <c r="AX209" s="55"/>
      <c r="AY209" s="55"/>
      <c r="AZ209" s="54"/>
      <c r="BA209" s="55"/>
      <c r="BB209" s="55"/>
    </row>
    <row r="210" spans="7:54" s="4" customFormat="1" ht="14.25" customHeight="1">
      <c r="G210" s="57"/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</row>
    <row r="211" spans="2:54" s="4" customFormat="1" ht="14.25" customHeight="1">
      <c r="B211" s="8"/>
      <c r="C211" s="8"/>
      <c r="D211" s="8"/>
      <c r="E211" s="8"/>
      <c r="F211" s="59"/>
      <c r="G211" s="69"/>
      <c r="H211" s="70"/>
      <c r="I211" s="43"/>
      <c r="J211" s="44"/>
      <c r="K211" s="43"/>
      <c r="L211" s="44"/>
      <c r="M211" s="43"/>
      <c r="N211" s="44"/>
      <c r="O211" s="43"/>
      <c r="P211" s="44"/>
      <c r="Q211" s="43"/>
      <c r="R211" s="44"/>
      <c r="S211" s="43"/>
      <c r="T211" s="44"/>
      <c r="U211" s="43"/>
      <c r="V211" s="44"/>
      <c r="W211" s="43"/>
      <c r="X211" s="44"/>
      <c r="Y211" s="43"/>
      <c r="Z211" s="44"/>
      <c r="AA211" s="43"/>
      <c r="AB211" s="44"/>
      <c r="AC211" s="43"/>
      <c r="AD211" s="44"/>
      <c r="AE211" s="43"/>
      <c r="AF211" s="44"/>
      <c r="AG211" s="43"/>
      <c r="AH211" s="44"/>
      <c r="AI211" s="43"/>
      <c r="AJ211" s="44"/>
      <c r="AK211" s="43"/>
      <c r="AL211" s="44"/>
      <c r="AM211" s="43"/>
      <c r="AN211" s="44"/>
      <c r="AO211" s="43"/>
      <c r="AP211" s="44"/>
      <c r="AQ211" s="43"/>
      <c r="AR211" s="44"/>
      <c r="AS211" s="44"/>
      <c r="AT211" s="43"/>
      <c r="AU211" s="44"/>
      <c r="AV211" s="44"/>
      <c r="AW211" s="43"/>
      <c r="AX211" s="44"/>
      <c r="AY211" s="44"/>
      <c r="AZ211" s="43"/>
      <c r="BA211" s="44"/>
      <c r="BB211" s="44"/>
    </row>
    <row r="212" spans="9:54" s="4" customFormat="1" ht="14.25" customHeight="1"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7"/>
      <c r="AL212" s="27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</row>
    <row r="213" spans="3:54" s="12" customFormat="1" ht="14.25" customHeight="1">
      <c r="C213" s="42"/>
      <c r="D213" s="42"/>
      <c r="E213" s="42"/>
      <c r="G213" s="74"/>
      <c r="H213" s="75"/>
      <c r="I213" s="43"/>
      <c r="J213" s="44"/>
      <c r="K213" s="43"/>
      <c r="L213" s="44"/>
      <c r="M213" s="43"/>
      <c r="N213" s="44"/>
      <c r="O213" s="62"/>
      <c r="P213" s="63"/>
      <c r="Q213" s="43"/>
      <c r="R213" s="44"/>
      <c r="S213" s="43"/>
      <c r="T213" s="44"/>
      <c r="U213" s="43"/>
      <c r="V213" s="44"/>
      <c r="W213" s="43"/>
      <c r="X213" s="44"/>
      <c r="Y213" s="43"/>
      <c r="Z213" s="44"/>
      <c r="AA213" s="62"/>
      <c r="AB213" s="63"/>
      <c r="AC213" s="62"/>
      <c r="AD213" s="63"/>
      <c r="AE213" s="43"/>
      <c r="AF213" s="44"/>
      <c r="AG213" s="43"/>
      <c r="AH213" s="44"/>
      <c r="AI213" s="43"/>
      <c r="AJ213" s="44"/>
      <c r="AK213" s="43"/>
      <c r="AL213" s="44"/>
      <c r="AM213" s="43"/>
      <c r="AN213" s="44"/>
      <c r="AO213" s="43"/>
      <c r="AP213" s="44"/>
      <c r="AQ213" s="62"/>
      <c r="AR213" s="63"/>
      <c r="AS213" s="63"/>
      <c r="AT213" s="62"/>
      <c r="AU213" s="63"/>
      <c r="AV213" s="63"/>
      <c r="AW213" s="43"/>
      <c r="AX213" s="44"/>
      <c r="AY213" s="44"/>
      <c r="AZ213" s="43"/>
      <c r="BA213" s="44"/>
      <c r="BB213" s="44"/>
    </row>
    <row r="214" spans="3:54" s="12" customFormat="1" ht="14.25" customHeight="1">
      <c r="C214" s="42"/>
      <c r="D214" s="42"/>
      <c r="E214" s="42"/>
      <c r="G214" s="74"/>
      <c r="H214" s="75"/>
      <c r="I214" s="43"/>
      <c r="J214" s="44"/>
      <c r="K214" s="43"/>
      <c r="L214" s="44"/>
      <c r="M214" s="43"/>
      <c r="N214" s="44"/>
      <c r="O214" s="43"/>
      <c r="P214" s="44"/>
      <c r="Q214" s="43"/>
      <c r="R214" s="44"/>
      <c r="S214" s="43"/>
      <c r="T214" s="44"/>
      <c r="U214" s="43"/>
      <c r="V214" s="44"/>
      <c r="W214" s="43"/>
      <c r="X214" s="44"/>
      <c r="Y214" s="43"/>
      <c r="Z214" s="44"/>
      <c r="AA214" s="43"/>
      <c r="AB214" s="44"/>
      <c r="AC214" s="62"/>
      <c r="AD214" s="63"/>
      <c r="AE214" s="43"/>
      <c r="AF214" s="44"/>
      <c r="AG214" s="43"/>
      <c r="AH214" s="44"/>
      <c r="AI214" s="62"/>
      <c r="AJ214" s="63"/>
      <c r="AK214" s="43"/>
      <c r="AL214" s="44"/>
      <c r="AM214" s="43"/>
      <c r="AN214" s="44"/>
      <c r="AO214" s="62"/>
      <c r="AP214" s="63"/>
      <c r="AQ214" s="43"/>
      <c r="AR214" s="44"/>
      <c r="AS214" s="44"/>
      <c r="AT214" s="62"/>
      <c r="AU214" s="63"/>
      <c r="AV214" s="63"/>
      <c r="AW214" s="62"/>
      <c r="AX214" s="63"/>
      <c r="AY214" s="63"/>
      <c r="AZ214" s="43"/>
      <c r="BA214" s="44"/>
      <c r="BB214" s="44"/>
    </row>
    <row r="215" spans="3:54" s="12" customFormat="1" ht="14.25" customHeight="1">
      <c r="C215" s="42"/>
      <c r="D215" s="42"/>
      <c r="E215" s="42"/>
      <c r="G215" s="74"/>
      <c r="H215" s="75"/>
      <c r="I215" s="43"/>
      <c r="J215" s="44"/>
      <c r="K215" s="43"/>
      <c r="L215" s="44"/>
      <c r="M215" s="62"/>
      <c r="N215" s="63"/>
      <c r="O215" s="62"/>
      <c r="P215" s="63"/>
      <c r="Q215" s="62"/>
      <c r="R215" s="63"/>
      <c r="S215" s="62"/>
      <c r="T215" s="63"/>
      <c r="U215" s="62"/>
      <c r="V215" s="63"/>
      <c r="W215" s="43"/>
      <c r="X215" s="44"/>
      <c r="Y215" s="43"/>
      <c r="Z215" s="44"/>
      <c r="AA215" s="62"/>
      <c r="AB215" s="63"/>
      <c r="AC215" s="62"/>
      <c r="AD215" s="63"/>
      <c r="AE215" s="62"/>
      <c r="AF215" s="63"/>
      <c r="AG215" s="62"/>
      <c r="AH215" s="63"/>
      <c r="AI215" s="62"/>
      <c r="AJ215" s="63"/>
      <c r="AK215" s="62"/>
      <c r="AL215" s="63"/>
      <c r="AM215" s="62"/>
      <c r="AN215" s="63"/>
      <c r="AO215" s="62"/>
      <c r="AP215" s="63"/>
      <c r="AQ215" s="62"/>
      <c r="AR215" s="63"/>
      <c r="AS215" s="63"/>
      <c r="AT215" s="62"/>
      <c r="AU215" s="63"/>
      <c r="AV215" s="63"/>
      <c r="AW215" s="62"/>
      <c r="AX215" s="63"/>
      <c r="AY215" s="63"/>
      <c r="AZ215" s="62"/>
      <c r="BA215" s="63"/>
      <c r="BB215" s="63"/>
    </row>
    <row r="216" spans="3:54" s="12" customFormat="1" ht="14.25" customHeight="1">
      <c r="C216" s="42"/>
      <c r="D216" s="42"/>
      <c r="E216" s="42"/>
      <c r="G216" s="76"/>
      <c r="H216" s="77"/>
      <c r="I216" s="62"/>
      <c r="J216" s="63"/>
      <c r="K216" s="62"/>
      <c r="L216" s="63"/>
      <c r="M216" s="62"/>
      <c r="N216" s="63"/>
      <c r="O216" s="62"/>
      <c r="P216" s="63"/>
      <c r="Q216" s="62"/>
      <c r="R216" s="63"/>
      <c r="S216" s="62"/>
      <c r="T216" s="63"/>
      <c r="U216" s="62"/>
      <c r="V216" s="63"/>
      <c r="W216" s="62"/>
      <c r="X216" s="63"/>
      <c r="Y216" s="62"/>
      <c r="Z216" s="63"/>
      <c r="AA216" s="62"/>
      <c r="AB216" s="63"/>
      <c r="AC216" s="62"/>
      <c r="AD216" s="63"/>
      <c r="AE216" s="62"/>
      <c r="AF216" s="63"/>
      <c r="AG216" s="62"/>
      <c r="AH216" s="63"/>
      <c r="AI216" s="62"/>
      <c r="AJ216" s="63"/>
      <c r="AK216" s="62"/>
      <c r="AL216" s="63"/>
      <c r="AM216" s="62"/>
      <c r="AN216" s="63"/>
      <c r="AO216" s="62"/>
      <c r="AP216" s="63"/>
      <c r="AQ216" s="62"/>
      <c r="AR216" s="63"/>
      <c r="AS216" s="63"/>
      <c r="AT216" s="62"/>
      <c r="AU216" s="63"/>
      <c r="AV216" s="63"/>
      <c r="AW216" s="62"/>
      <c r="AX216" s="63"/>
      <c r="AY216" s="63"/>
      <c r="AZ216" s="62"/>
      <c r="BA216" s="63"/>
      <c r="BB216" s="63"/>
    </row>
    <row r="217" spans="3:54" s="12" customFormat="1" ht="14.25" customHeight="1">
      <c r="C217" s="42"/>
      <c r="D217" s="42"/>
      <c r="E217" s="42"/>
      <c r="G217" s="74"/>
      <c r="H217" s="75"/>
      <c r="I217" s="43"/>
      <c r="J217" s="44"/>
      <c r="K217" s="43"/>
      <c r="L217" s="44"/>
      <c r="M217" s="43"/>
      <c r="N217" s="44"/>
      <c r="O217" s="43"/>
      <c r="P217" s="44"/>
      <c r="Q217" s="43"/>
      <c r="R217" s="44"/>
      <c r="S217" s="43"/>
      <c r="T217" s="44"/>
      <c r="U217" s="43"/>
      <c r="V217" s="44"/>
      <c r="W217" s="43"/>
      <c r="X217" s="44"/>
      <c r="Y217" s="43"/>
      <c r="Z217" s="44"/>
      <c r="AA217" s="43"/>
      <c r="AB217" s="44"/>
      <c r="AC217" s="43"/>
      <c r="AD217" s="44"/>
      <c r="AE217" s="43"/>
      <c r="AF217" s="44"/>
      <c r="AG217" s="43"/>
      <c r="AH217" s="44"/>
      <c r="AI217" s="43"/>
      <c r="AJ217" s="44"/>
      <c r="AK217" s="43"/>
      <c r="AL217" s="44"/>
      <c r="AM217" s="43"/>
      <c r="AN217" s="44"/>
      <c r="AO217" s="43"/>
      <c r="AP217" s="44"/>
      <c r="AQ217" s="43"/>
      <c r="AR217" s="44"/>
      <c r="AS217" s="44"/>
      <c r="AT217" s="62"/>
      <c r="AU217" s="63"/>
      <c r="AV217" s="63"/>
      <c r="AW217" s="62"/>
      <c r="AX217" s="63"/>
      <c r="AY217" s="63"/>
      <c r="AZ217" s="43"/>
      <c r="BA217" s="44"/>
      <c r="BB217" s="44"/>
    </row>
    <row r="218" spans="3:54" s="12" customFormat="1" ht="14.25" customHeight="1">
      <c r="C218" s="42"/>
      <c r="D218" s="42"/>
      <c r="E218" s="42"/>
      <c r="G218" s="74"/>
      <c r="H218" s="75"/>
      <c r="I218" s="43"/>
      <c r="J218" s="44"/>
      <c r="K218" s="43"/>
      <c r="L218" s="44"/>
      <c r="M218" s="43"/>
      <c r="N218" s="44"/>
      <c r="O218" s="43"/>
      <c r="P218" s="44"/>
      <c r="Q218" s="43"/>
      <c r="R218" s="44"/>
      <c r="S218" s="43"/>
      <c r="T218" s="44"/>
      <c r="U218" s="43"/>
      <c r="V218" s="44"/>
      <c r="W218" s="43"/>
      <c r="X218" s="44"/>
      <c r="Y218" s="43"/>
      <c r="Z218" s="44"/>
      <c r="AA218" s="43"/>
      <c r="AB218" s="44"/>
      <c r="AC218" s="43"/>
      <c r="AD218" s="44"/>
      <c r="AE218" s="43"/>
      <c r="AF218" s="44"/>
      <c r="AG218" s="43"/>
      <c r="AH218" s="44"/>
      <c r="AI218" s="43"/>
      <c r="AJ218" s="44"/>
      <c r="AK218" s="43"/>
      <c r="AL218" s="44"/>
      <c r="AM218" s="43"/>
      <c r="AN218" s="44"/>
      <c r="AO218" s="43"/>
      <c r="AP218" s="44"/>
      <c r="AQ218" s="43"/>
      <c r="AR218" s="44"/>
      <c r="AS218" s="44"/>
      <c r="AT218" s="62"/>
      <c r="AU218" s="63"/>
      <c r="AV218" s="63"/>
      <c r="AW218" s="43"/>
      <c r="AX218" s="44"/>
      <c r="AY218" s="44"/>
      <c r="AZ218" s="43"/>
      <c r="BA218" s="44"/>
      <c r="BB218" s="44"/>
    </row>
    <row r="219" spans="3:54" s="12" customFormat="1" ht="14.25" customHeight="1">
      <c r="C219" s="65"/>
      <c r="D219" s="65"/>
      <c r="E219" s="65"/>
      <c r="G219" s="74"/>
      <c r="H219" s="75"/>
      <c r="I219" s="43"/>
      <c r="J219" s="44"/>
      <c r="K219" s="43"/>
      <c r="L219" s="44"/>
      <c r="M219" s="62"/>
      <c r="N219" s="63"/>
      <c r="O219" s="62"/>
      <c r="P219" s="63"/>
      <c r="Q219" s="62"/>
      <c r="R219" s="63"/>
      <c r="S219" s="62"/>
      <c r="T219" s="63"/>
      <c r="U219" s="62"/>
      <c r="V219" s="63"/>
      <c r="W219" s="43"/>
      <c r="X219" s="44"/>
      <c r="Y219" s="43"/>
      <c r="Z219" s="44"/>
      <c r="AA219" s="62"/>
      <c r="AB219" s="63"/>
      <c r="AC219" s="62"/>
      <c r="AD219" s="63"/>
      <c r="AE219" s="62"/>
      <c r="AF219" s="63"/>
      <c r="AG219" s="62"/>
      <c r="AH219" s="63"/>
      <c r="AI219" s="62"/>
      <c r="AJ219" s="63"/>
      <c r="AK219" s="62"/>
      <c r="AL219" s="63"/>
      <c r="AM219" s="62"/>
      <c r="AN219" s="63"/>
      <c r="AO219" s="62"/>
      <c r="AP219" s="63"/>
      <c r="AQ219" s="62"/>
      <c r="AR219" s="63"/>
      <c r="AS219" s="63"/>
      <c r="AT219" s="62"/>
      <c r="AU219" s="63"/>
      <c r="AV219" s="63"/>
      <c r="AW219" s="62"/>
      <c r="AX219" s="63"/>
      <c r="AY219" s="63"/>
      <c r="AZ219" s="62"/>
      <c r="BA219" s="63"/>
      <c r="BB219" s="63"/>
    </row>
    <row r="220" spans="3:54" s="12" customFormat="1" ht="14.25" customHeight="1">
      <c r="C220" s="42"/>
      <c r="D220" s="42"/>
      <c r="E220" s="42"/>
      <c r="G220" s="74"/>
      <c r="H220" s="75"/>
      <c r="I220" s="43"/>
      <c r="J220" s="44"/>
      <c r="K220" s="43"/>
      <c r="L220" s="44"/>
      <c r="M220" s="62"/>
      <c r="N220" s="63"/>
      <c r="O220" s="62"/>
      <c r="P220" s="63"/>
      <c r="Q220" s="62"/>
      <c r="R220" s="63"/>
      <c r="S220" s="62"/>
      <c r="T220" s="63"/>
      <c r="U220" s="62"/>
      <c r="V220" s="63"/>
      <c r="W220" s="43"/>
      <c r="X220" s="44"/>
      <c r="Y220" s="43"/>
      <c r="Z220" s="44"/>
      <c r="AA220" s="62"/>
      <c r="AB220" s="63"/>
      <c r="AC220" s="62"/>
      <c r="AD220" s="63"/>
      <c r="AE220" s="62"/>
      <c r="AF220" s="63"/>
      <c r="AG220" s="62"/>
      <c r="AH220" s="63"/>
      <c r="AI220" s="62"/>
      <c r="AJ220" s="63"/>
      <c r="AK220" s="43"/>
      <c r="AL220" s="44"/>
      <c r="AM220" s="43"/>
      <c r="AN220" s="44"/>
      <c r="AO220" s="62"/>
      <c r="AP220" s="63"/>
      <c r="AQ220" s="62"/>
      <c r="AR220" s="63"/>
      <c r="AS220" s="63"/>
      <c r="AT220" s="62"/>
      <c r="AU220" s="63"/>
      <c r="AV220" s="63"/>
      <c r="AW220" s="62"/>
      <c r="AX220" s="63"/>
      <c r="AY220" s="63"/>
      <c r="AZ220" s="62"/>
      <c r="BA220" s="63"/>
      <c r="BB220" s="63"/>
    </row>
    <row r="221" spans="3:54" s="12" customFormat="1" ht="14.25" customHeight="1">
      <c r="C221" s="42"/>
      <c r="D221" s="42"/>
      <c r="E221" s="42"/>
      <c r="G221" s="74"/>
      <c r="H221" s="75"/>
      <c r="I221" s="43"/>
      <c r="J221" s="44"/>
      <c r="K221" s="43"/>
      <c r="L221" s="44"/>
      <c r="M221" s="43"/>
      <c r="N221" s="44"/>
      <c r="O221" s="43"/>
      <c r="P221" s="44"/>
      <c r="Q221" s="62"/>
      <c r="R221" s="63"/>
      <c r="S221" s="43"/>
      <c r="T221" s="44"/>
      <c r="U221" s="62"/>
      <c r="V221" s="63"/>
      <c r="W221" s="43"/>
      <c r="X221" s="44"/>
      <c r="Y221" s="43"/>
      <c r="Z221" s="44"/>
      <c r="AA221" s="43"/>
      <c r="AB221" s="44"/>
      <c r="AC221" s="43"/>
      <c r="AD221" s="44"/>
      <c r="AE221" s="62"/>
      <c r="AF221" s="63"/>
      <c r="AG221" s="43"/>
      <c r="AH221" s="44"/>
      <c r="AI221" s="62"/>
      <c r="AJ221" s="63"/>
      <c r="AK221" s="43"/>
      <c r="AL221" s="44"/>
      <c r="AM221" s="43"/>
      <c r="AN221" s="44"/>
      <c r="AO221" s="62"/>
      <c r="AP221" s="63"/>
      <c r="AQ221" s="62"/>
      <c r="AR221" s="63"/>
      <c r="AS221" s="63"/>
      <c r="AT221" s="62"/>
      <c r="AU221" s="63"/>
      <c r="AV221" s="63"/>
      <c r="AW221" s="62"/>
      <c r="AX221" s="63"/>
      <c r="AY221" s="63"/>
      <c r="AZ221" s="62"/>
      <c r="BA221" s="63"/>
      <c r="BB221" s="63"/>
    </row>
    <row r="222" spans="3:54" s="12" customFormat="1" ht="14.25" customHeight="1">
      <c r="C222" s="42"/>
      <c r="D222" s="42"/>
      <c r="E222" s="42"/>
      <c r="G222" s="74"/>
      <c r="H222" s="75"/>
      <c r="I222" s="43"/>
      <c r="J222" s="44"/>
      <c r="K222" s="43"/>
      <c r="L222" s="44"/>
      <c r="M222" s="43"/>
      <c r="N222" s="44"/>
      <c r="O222" s="43"/>
      <c r="P222" s="44"/>
      <c r="Q222" s="43"/>
      <c r="R222" s="44"/>
      <c r="S222" s="43"/>
      <c r="T222" s="44"/>
      <c r="U222" s="43"/>
      <c r="V222" s="44"/>
      <c r="W222" s="43"/>
      <c r="X222" s="44"/>
      <c r="Y222" s="43"/>
      <c r="Z222" s="44"/>
      <c r="AA222" s="43"/>
      <c r="AB222" s="44"/>
      <c r="AC222" s="43"/>
      <c r="AD222" s="44"/>
      <c r="AE222" s="43"/>
      <c r="AF222" s="44"/>
      <c r="AG222" s="43"/>
      <c r="AH222" s="44"/>
      <c r="AI222" s="43"/>
      <c r="AJ222" s="44"/>
      <c r="AK222" s="43"/>
      <c r="AL222" s="44"/>
      <c r="AM222" s="43"/>
      <c r="AN222" s="44"/>
      <c r="AO222" s="43"/>
      <c r="AP222" s="44"/>
      <c r="AQ222" s="43"/>
      <c r="AR222" s="44"/>
      <c r="AS222" s="44"/>
      <c r="AT222" s="43"/>
      <c r="AU222" s="44"/>
      <c r="AV222" s="44"/>
      <c r="AW222" s="43"/>
      <c r="AX222" s="44"/>
      <c r="AY222" s="44"/>
      <c r="AZ222" s="43"/>
      <c r="BA222" s="44"/>
      <c r="BB222" s="44"/>
    </row>
    <row r="223" spans="3:54" s="46" customFormat="1" ht="14.25" customHeight="1">
      <c r="C223" s="65"/>
      <c r="D223" s="65"/>
      <c r="E223" s="65"/>
      <c r="G223" s="74"/>
      <c r="H223" s="75"/>
      <c r="I223" s="43"/>
      <c r="J223" s="44"/>
      <c r="K223" s="43"/>
      <c r="L223" s="44"/>
      <c r="M223" s="43"/>
      <c r="N223" s="44"/>
      <c r="O223" s="62"/>
      <c r="P223" s="63"/>
      <c r="Q223" s="62"/>
      <c r="R223" s="63"/>
      <c r="S223" s="43"/>
      <c r="T223" s="44"/>
      <c r="U223" s="62"/>
      <c r="V223" s="63"/>
      <c r="W223" s="43"/>
      <c r="X223" s="44"/>
      <c r="Y223" s="43"/>
      <c r="Z223" s="44"/>
      <c r="AA223" s="43"/>
      <c r="AB223" s="44"/>
      <c r="AC223" s="62"/>
      <c r="AD223" s="63"/>
      <c r="AE223" s="62"/>
      <c r="AF223" s="63"/>
      <c r="AG223" s="43"/>
      <c r="AH223" s="44"/>
      <c r="AI223" s="62"/>
      <c r="AJ223" s="63"/>
      <c r="AK223" s="43"/>
      <c r="AL223" s="44"/>
      <c r="AM223" s="43"/>
      <c r="AN223" s="44"/>
      <c r="AO223" s="62"/>
      <c r="AP223" s="63"/>
      <c r="AQ223" s="62"/>
      <c r="AR223" s="63"/>
      <c r="AS223" s="63"/>
      <c r="AT223" s="62"/>
      <c r="AU223" s="63"/>
      <c r="AV223" s="63"/>
      <c r="AW223" s="62"/>
      <c r="AX223" s="63"/>
      <c r="AY223" s="63"/>
      <c r="AZ223" s="62"/>
      <c r="BA223" s="63"/>
      <c r="BB223" s="63"/>
    </row>
    <row r="224" spans="3:54" s="12" customFormat="1" ht="14.25" customHeight="1">
      <c r="C224" s="8"/>
      <c r="D224" s="8"/>
      <c r="E224" s="8"/>
      <c r="G224" s="74"/>
      <c r="H224" s="75"/>
      <c r="I224" s="43"/>
      <c r="J224" s="44"/>
      <c r="K224" s="43"/>
      <c r="L224" s="44"/>
      <c r="M224" s="62"/>
      <c r="N224" s="63"/>
      <c r="O224" s="43"/>
      <c r="P224" s="44"/>
      <c r="Q224" s="43"/>
      <c r="R224" s="44"/>
      <c r="S224" s="43"/>
      <c r="T224" s="44"/>
      <c r="U224" s="43"/>
      <c r="V224" s="44"/>
      <c r="W224" s="43"/>
      <c r="X224" s="44"/>
      <c r="Y224" s="43"/>
      <c r="Z224" s="44"/>
      <c r="AA224" s="62"/>
      <c r="AB224" s="63"/>
      <c r="AC224" s="43"/>
      <c r="AD224" s="44"/>
      <c r="AE224" s="43"/>
      <c r="AF224" s="44"/>
      <c r="AG224" s="43"/>
      <c r="AH224" s="44"/>
      <c r="AI224" s="62"/>
      <c r="AJ224" s="63"/>
      <c r="AK224" s="43"/>
      <c r="AL224" s="44"/>
      <c r="AM224" s="43"/>
      <c r="AN224" s="44"/>
      <c r="AO224" s="62"/>
      <c r="AP224" s="63"/>
      <c r="AQ224" s="62"/>
      <c r="AR224" s="63"/>
      <c r="AS224" s="63"/>
      <c r="AT224" s="62"/>
      <c r="AU224" s="63"/>
      <c r="AV224" s="63"/>
      <c r="AW224" s="62"/>
      <c r="AX224" s="63"/>
      <c r="AY224" s="63"/>
      <c r="AZ224" s="43"/>
      <c r="BA224" s="44"/>
      <c r="BB224" s="44"/>
    </row>
    <row r="225" spans="3:54" s="4" customFormat="1" ht="14.25" customHeight="1">
      <c r="C225" s="42"/>
      <c r="D225" s="42"/>
      <c r="E225" s="42"/>
      <c r="G225" s="74"/>
      <c r="H225" s="75"/>
      <c r="I225" s="43"/>
      <c r="J225" s="44"/>
      <c r="K225" s="43"/>
      <c r="L225" s="44"/>
      <c r="M225" s="43"/>
      <c r="N225" s="44"/>
      <c r="O225" s="43"/>
      <c r="P225" s="44"/>
      <c r="Q225" s="43"/>
      <c r="R225" s="44"/>
      <c r="S225" s="43"/>
      <c r="T225" s="44"/>
      <c r="U225" s="43"/>
      <c r="V225" s="44"/>
      <c r="W225" s="43"/>
      <c r="X225" s="44"/>
      <c r="Y225" s="43"/>
      <c r="Z225" s="44"/>
      <c r="AA225" s="43"/>
      <c r="AB225" s="44"/>
      <c r="AC225" s="43"/>
      <c r="AD225" s="44"/>
      <c r="AE225" s="43"/>
      <c r="AF225" s="44"/>
      <c r="AG225" s="43"/>
      <c r="AH225" s="44"/>
      <c r="AI225" s="43"/>
      <c r="AJ225" s="44"/>
      <c r="AK225" s="43"/>
      <c r="AL225" s="44"/>
      <c r="AM225" s="43"/>
      <c r="AN225" s="44"/>
      <c r="AO225" s="43"/>
      <c r="AP225" s="44"/>
      <c r="AQ225" s="43"/>
      <c r="AR225" s="44"/>
      <c r="AS225" s="44"/>
      <c r="AT225" s="62"/>
      <c r="AU225" s="63"/>
      <c r="AV225" s="63"/>
      <c r="AW225" s="43"/>
      <c r="AX225" s="44"/>
      <c r="AY225" s="44"/>
      <c r="AZ225" s="43"/>
      <c r="BA225" s="44"/>
      <c r="BB225" s="44"/>
    </row>
    <row r="226" spans="3:54" s="12" customFormat="1" ht="14.25" customHeight="1">
      <c r="C226" s="42"/>
      <c r="D226" s="42"/>
      <c r="E226" s="42"/>
      <c r="G226" s="74"/>
      <c r="H226" s="75"/>
      <c r="I226" s="43"/>
      <c r="J226" s="44"/>
      <c r="K226" s="43"/>
      <c r="L226" s="44"/>
      <c r="M226" s="43"/>
      <c r="N226" s="44"/>
      <c r="O226" s="43"/>
      <c r="P226" s="44"/>
      <c r="Q226" s="62"/>
      <c r="R226" s="63"/>
      <c r="S226" s="43"/>
      <c r="T226" s="44"/>
      <c r="U226" s="62"/>
      <c r="V226" s="63"/>
      <c r="W226" s="43"/>
      <c r="X226" s="44"/>
      <c r="Y226" s="43"/>
      <c r="Z226" s="44"/>
      <c r="AA226" s="62"/>
      <c r="AB226" s="63"/>
      <c r="AC226" s="43"/>
      <c r="AD226" s="44"/>
      <c r="AE226" s="62"/>
      <c r="AF226" s="63"/>
      <c r="AG226" s="43"/>
      <c r="AH226" s="44"/>
      <c r="AI226" s="62"/>
      <c r="AJ226" s="63"/>
      <c r="AK226" s="43"/>
      <c r="AL226" s="44"/>
      <c r="AM226" s="43"/>
      <c r="AN226" s="44"/>
      <c r="AO226" s="43"/>
      <c r="AP226" s="44"/>
      <c r="AQ226" s="62"/>
      <c r="AR226" s="63"/>
      <c r="AS226" s="63"/>
      <c r="AT226" s="62"/>
      <c r="AU226" s="63"/>
      <c r="AV226" s="63"/>
      <c r="AW226" s="62"/>
      <c r="AX226" s="63"/>
      <c r="AY226" s="63"/>
      <c r="AZ226" s="62"/>
      <c r="BA226" s="63"/>
      <c r="BB226" s="63"/>
    </row>
    <row r="227" spans="3:54" s="12" customFormat="1" ht="14.25" customHeight="1">
      <c r="C227" s="42"/>
      <c r="D227" s="42"/>
      <c r="E227" s="42"/>
      <c r="G227" s="74"/>
      <c r="H227" s="75"/>
      <c r="I227" s="43"/>
      <c r="J227" s="44"/>
      <c r="K227" s="43"/>
      <c r="L227" s="44"/>
      <c r="M227" s="43"/>
      <c r="N227" s="44"/>
      <c r="O227" s="62"/>
      <c r="P227" s="63"/>
      <c r="Q227" s="43"/>
      <c r="R227" s="44"/>
      <c r="S227" s="43"/>
      <c r="T227" s="44"/>
      <c r="U227" s="62"/>
      <c r="V227" s="63"/>
      <c r="W227" s="43"/>
      <c r="X227" s="44"/>
      <c r="Y227" s="43"/>
      <c r="Z227" s="44"/>
      <c r="AA227" s="43"/>
      <c r="AB227" s="44"/>
      <c r="AC227" s="62"/>
      <c r="AD227" s="63"/>
      <c r="AE227" s="43"/>
      <c r="AF227" s="44"/>
      <c r="AG227" s="62"/>
      <c r="AH227" s="63"/>
      <c r="AI227" s="62"/>
      <c r="AJ227" s="63"/>
      <c r="AK227" s="43"/>
      <c r="AL227" s="44"/>
      <c r="AM227" s="43"/>
      <c r="AN227" s="44"/>
      <c r="AO227" s="43"/>
      <c r="AP227" s="44"/>
      <c r="AQ227" s="62"/>
      <c r="AR227" s="63"/>
      <c r="AS227" s="63"/>
      <c r="AT227" s="62"/>
      <c r="AU227" s="63"/>
      <c r="AV227" s="63"/>
      <c r="AW227" s="43"/>
      <c r="AX227" s="44"/>
      <c r="AY227" s="44"/>
      <c r="AZ227" s="62"/>
      <c r="BA227" s="63"/>
      <c r="BB227" s="63"/>
    </row>
    <row r="228" spans="3:54" s="12" customFormat="1" ht="14.25" customHeight="1">
      <c r="C228" s="42"/>
      <c r="D228" s="42"/>
      <c r="E228" s="42"/>
      <c r="G228" s="74"/>
      <c r="H228" s="75"/>
      <c r="I228" s="43"/>
      <c r="J228" s="44"/>
      <c r="K228" s="43"/>
      <c r="L228" s="44"/>
      <c r="M228" s="43"/>
      <c r="N228" s="44"/>
      <c r="O228" s="62"/>
      <c r="P228" s="63"/>
      <c r="Q228" s="62"/>
      <c r="R228" s="63"/>
      <c r="S228" s="62"/>
      <c r="T228" s="63"/>
      <c r="U228" s="62"/>
      <c r="V228" s="63"/>
      <c r="W228" s="43"/>
      <c r="X228" s="44"/>
      <c r="Y228" s="43"/>
      <c r="Z228" s="44"/>
      <c r="AA228" s="43"/>
      <c r="AB228" s="44"/>
      <c r="AC228" s="62"/>
      <c r="AD228" s="63"/>
      <c r="AE228" s="62"/>
      <c r="AF228" s="63"/>
      <c r="AG228" s="62"/>
      <c r="AH228" s="63"/>
      <c r="AI228" s="62"/>
      <c r="AJ228" s="63"/>
      <c r="AK228" s="43"/>
      <c r="AL228" s="44"/>
      <c r="AM228" s="43"/>
      <c r="AN228" s="44"/>
      <c r="AO228" s="43"/>
      <c r="AP228" s="44"/>
      <c r="AQ228" s="62"/>
      <c r="AR228" s="63"/>
      <c r="AS228" s="63"/>
      <c r="AT228" s="62"/>
      <c r="AU228" s="63"/>
      <c r="AV228" s="63"/>
      <c r="AW228" s="62"/>
      <c r="AX228" s="63"/>
      <c r="AY228" s="63"/>
      <c r="AZ228" s="62"/>
      <c r="BA228" s="63"/>
      <c r="BB228" s="63"/>
    </row>
    <row r="229" spans="3:54" s="12" customFormat="1" ht="14.25" customHeight="1">
      <c r="C229" s="42"/>
      <c r="D229" s="42"/>
      <c r="E229" s="42"/>
      <c r="G229" s="74"/>
      <c r="H229" s="75"/>
      <c r="I229" s="43"/>
      <c r="J229" s="44"/>
      <c r="K229" s="43"/>
      <c r="L229" s="44"/>
      <c r="M229" s="43"/>
      <c r="N229" s="44"/>
      <c r="O229" s="43"/>
      <c r="P229" s="44"/>
      <c r="Q229" s="43"/>
      <c r="R229" s="44"/>
      <c r="S229" s="43"/>
      <c r="T229" s="44"/>
      <c r="U229" s="43"/>
      <c r="V229" s="44"/>
      <c r="W229" s="43"/>
      <c r="X229" s="44"/>
      <c r="Y229" s="43"/>
      <c r="Z229" s="44"/>
      <c r="AA229" s="43"/>
      <c r="AB229" s="44"/>
      <c r="AC229" s="43"/>
      <c r="AD229" s="44"/>
      <c r="AE229" s="43"/>
      <c r="AF229" s="44"/>
      <c r="AG229" s="43"/>
      <c r="AH229" s="44"/>
      <c r="AI229" s="43"/>
      <c r="AJ229" s="44"/>
      <c r="AK229" s="43"/>
      <c r="AL229" s="44"/>
      <c r="AM229" s="43"/>
      <c r="AN229" s="44"/>
      <c r="AO229" s="43"/>
      <c r="AP229" s="44"/>
      <c r="AQ229" s="43"/>
      <c r="AR229" s="44"/>
      <c r="AS229" s="44"/>
      <c r="AT229" s="43"/>
      <c r="AU229" s="44"/>
      <c r="AV229" s="44"/>
      <c r="AW229" s="43"/>
      <c r="AX229" s="44"/>
      <c r="AY229" s="44"/>
      <c r="AZ229" s="43"/>
      <c r="BA229" s="44"/>
      <c r="BB229" s="44"/>
    </row>
    <row r="230" spans="3:54" s="12" customFormat="1" ht="14.25" customHeight="1">
      <c r="C230" s="42"/>
      <c r="D230" s="42"/>
      <c r="E230" s="42"/>
      <c r="G230" s="74"/>
      <c r="H230" s="75"/>
      <c r="I230" s="43"/>
      <c r="J230" s="44"/>
      <c r="K230" s="43"/>
      <c r="L230" s="44"/>
      <c r="M230" s="43"/>
      <c r="N230" s="44"/>
      <c r="O230" s="62"/>
      <c r="P230" s="63"/>
      <c r="Q230" s="62"/>
      <c r="R230" s="63"/>
      <c r="S230" s="62"/>
      <c r="T230" s="63"/>
      <c r="U230" s="62"/>
      <c r="V230" s="63"/>
      <c r="W230" s="43"/>
      <c r="X230" s="44"/>
      <c r="Y230" s="43"/>
      <c r="Z230" s="44"/>
      <c r="AA230" s="43"/>
      <c r="AB230" s="44"/>
      <c r="AC230" s="62"/>
      <c r="AD230" s="63"/>
      <c r="AE230" s="62"/>
      <c r="AF230" s="63"/>
      <c r="AG230" s="62"/>
      <c r="AH230" s="63"/>
      <c r="AI230" s="62"/>
      <c r="AJ230" s="63"/>
      <c r="AK230" s="43"/>
      <c r="AL230" s="44"/>
      <c r="AM230" s="43"/>
      <c r="AN230" s="44"/>
      <c r="AO230" s="43"/>
      <c r="AP230" s="44"/>
      <c r="AQ230" s="62"/>
      <c r="AR230" s="63"/>
      <c r="AS230" s="63"/>
      <c r="AT230" s="62"/>
      <c r="AU230" s="63"/>
      <c r="AV230" s="63"/>
      <c r="AW230" s="62"/>
      <c r="AX230" s="63"/>
      <c r="AY230" s="63"/>
      <c r="AZ230" s="62"/>
      <c r="BA230" s="63"/>
      <c r="BB230" s="63"/>
    </row>
    <row r="231" spans="3:54" s="12" customFormat="1" ht="14.25" customHeight="1">
      <c r="C231" s="42"/>
      <c r="D231" s="42"/>
      <c r="E231" s="42"/>
      <c r="G231" s="74"/>
      <c r="H231" s="75"/>
      <c r="I231" s="43"/>
      <c r="J231" s="44"/>
      <c r="K231" s="62"/>
      <c r="L231" s="63"/>
      <c r="M231" s="62"/>
      <c r="N231" s="63"/>
      <c r="O231" s="62"/>
      <c r="P231" s="63"/>
      <c r="Q231" s="62"/>
      <c r="R231" s="63"/>
      <c r="S231" s="43"/>
      <c r="T231" s="44"/>
      <c r="U231" s="62"/>
      <c r="V231" s="63"/>
      <c r="W231" s="43"/>
      <c r="X231" s="44"/>
      <c r="Y231" s="62"/>
      <c r="Z231" s="63"/>
      <c r="AA231" s="62"/>
      <c r="AB231" s="63"/>
      <c r="AC231" s="62"/>
      <c r="AD231" s="63"/>
      <c r="AE231" s="62"/>
      <c r="AF231" s="63"/>
      <c r="AG231" s="43"/>
      <c r="AH231" s="44"/>
      <c r="AI231" s="62"/>
      <c r="AJ231" s="63"/>
      <c r="AK231" s="43"/>
      <c r="AL231" s="44"/>
      <c r="AM231" s="62"/>
      <c r="AN231" s="63"/>
      <c r="AO231" s="62"/>
      <c r="AP231" s="63"/>
      <c r="AQ231" s="62"/>
      <c r="AR231" s="63"/>
      <c r="AS231" s="63"/>
      <c r="AT231" s="62"/>
      <c r="AU231" s="63"/>
      <c r="AV231" s="63"/>
      <c r="AW231" s="62"/>
      <c r="AX231" s="63"/>
      <c r="AY231" s="63"/>
      <c r="AZ231" s="62"/>
      <c r="BA231" s="63"/>
      <c r="BB231" s="63"/>
    </row>
    <row r="232" spans="7:54" s="12" customFormat="1" ht="14.25" customHeight="1">
      <c r="G232" s="78"/>
      <c r="H232" s="7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7"/>
      <c r="AL232" s="27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</row>
    <row r="233" spans="7:54" s="12" customFormat="1" ht="14.25" customHeight="1">
      <c r="G233" s="78"/>
      <c r="H233" s="7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7"/>
      <c r="AL233" s="27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</row>
    <row r="234" spans="3:54" s="12" customFormat="1" ht="14.25" customHeight="1">
      <c r="C234" s="42"/>
      <c r="D234" s="42"/>
      <c r="E234" s="42"/>
      <c r="G234" s="74"/>
      <c r="H234" s="75"/>
      <c r="I234" s="43"/>
      <c r="J234" s="44"/>
      <c r="K234" s="43"/>
      <c r="L234" s="44"/>
      <c r="M234" s="43"/>
      <c r="N234" s="44"/>
      <c r="O234" s="43"/>
      <c r="P234" s="44"/>
      <c r="Q234" s="43"/>
      <c r="R234" s="44"/>
      <c r="S234" s="43"/>
      <c r="T234" s="44"/>
      <c r="U234" s="43"/>
      <c r="V234" s="44"/>
      <c r="W234" s="43"/>
      <c r="X234" s="44"/>
      <c r="Y234" s="43"/>
      <c r="Z234" s="44"/>
      <c r="AA234" s="43"/>
      <c r="AB234" s="44"/>
      <c r="AC234" s="62"/>
      <c r="AD234" s="63"/>
      <c r="AE234" s="43"/>
      <c r="AF234" s="44"/>
      <c r="AG234" s="43"/>
      <c r="AH234" s="44"/>
      <c r="AI234" s="43"/>
      <c r="AJ234" s="44"/>
      <c r="AK234" s="43"/>
      <c r="AL234" s="44"/>
      <c r="AM234" s="43"/>
      <c r="AN234" s="44"/>
      <c r="AO234" s="43"/>
      <c r="AP234" s="44"/>
      <c r="AQ234" s="43"/>
      <c r="AR234" s="44"/>
      <c r="AS234" s="44"/>
      <c r="AT234" s="62"/>
      <c r="AU234" s="63"/>
      <c r="AV234" s="63"/>
      <c r="AW234" s="43"/>
      <c r="AX234" s="44"/>
      <c r="AY234" s="44"/>
      <c r="AZ234" s="43"/>
      <c r="BA234" s="44"/>
      <c r="BB234" s="44"/>
    </row>
    <row r="235" spans="3:54" s="46" customFormat="1" ht="14.25" customHeight="1">
      <c r="C235" s="49"/>
      <c r="G235" s="78"/>
      <c r="H235" s="78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73"/>
      <c r="AU235" s="73"/>
      <c r="AV235" s="73"/>
      <c r="AW235" s="26"/>
      <c r="AX235" s="26"/>
      <c r="AY235" s="26"/>
      <c r="AZ235" s="26"/>
      <c r="BA235" s="26"/>
      <c r="BB235" s="26"/>
    </row>
    <row r="236" spans="3:54" s="12" customFormat="1" ht="14.25" customHeight="1">
      <c r="C236" s="42"/>
      <c r="D236" s="42"/>
      <c r="E236" s="42"/>
      <c r="G236" s="74"/>
      <c r="H236" s="75"/>
      <c r="I236" s="43"/>
      <c r="J236" s="44"/>
      <c r="K236" s="43"/>
      <c r="L236" s="44"/>
      <c r="M236" s="43"/>
      <c r="N236" s="44"/>
      <c r="O236" s="43"/>
      <c r="P236" s="44"/>
      <c r="Q236" s="43"/>
      <c r="R236" s="44"/>
      <c r="S236" s="43"/>
      <c r="T236" s="44"/>
      <c r="U236" s="43"/>
      <c r="V236" s="44"/>
      <c r="W236" s="43"/>
      <c r="X236" s="44"/>
      <c r="Y236" s="43"/>
      <c r="Z236" s="44"/>
      <c r="AA236" s="43"/>
      <c r="AB236" s="44"/>
      <c r="AC236" s="43"/>
      <c r="AD236" s="44"/>
      <c r="AE236" s="43"/>
      <c r="AF236" s="44"/>
      <c r="AG236" s="43"/>
      <c r="AH236" s="44"/>
      <c r="AI236" s="43"/>
      <c r="AJ236" s="44"/>
      <c r="AK236" s="43"/>
      <c r="AL236" s="44"/>
      <c r="AM236" s="43"/>
      <c r="AN236" s="44"/>
      <c r="AO236" s="43"/>
      <c r="AP236" s="44"/>
      <c r="AQ236" s="43"/>
      <c r="AR236" s="44"/>
      <c r="AS236" s="44"/>
      <c r="AT236" s="62"/>
      <c r="AU236" s="63"/>
      <c r="AV236" s="63"/>
      <c r="AW236" s="43"/>
      <c r="AX236" s="44"/>
      <c r="AY236" s="44"/>
      <c r="AZ236" s="43"/>
      <c r="BA236" s="44"/>
      <c r="BB236" s="44"/>
    </row>
    <row r="237" spans="3:54" s="46" customFormat="1" ht="14.25" customHeight="1">
      <c r="C237" s="49"/>
      <c r="G237" s="78"/>
      <c r="H237" s="78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</row>
    <row r="238" spans="3:54" s="12" customFormat="1" ht="14.25" customHeight="1">
      <c r="C238" s="42"/>
      <c r="D238" s="42"/>
      <c r="E238" s="42"/>
      <c r="G238" s="74"/>
      <c r="H238" s="75"/>
      <c r="I238" s="43"/>
      <c r="J238" s="44"/>
      <c r="K238" s="43"/>
      <c r="L238" s="44"/>
      <c r="M238" s="43"/>
      <c r="N238" s="44"/>
      <c r="O238" s="43"/>
      <c r="P238" s="44"/>
      <c r="Q238" s="43"/>
      <c r="R238" s="44"/>
      <c r="S238" s="43"/>
      <c r="T238" s="44"/>
      <c r="U238" s="43"/>
      <c r="V238" s="44"/>
      <c r="W238" s="43"/>
      <c r="X238" s="44"/>
      <c r="Y238" s="43"/>
      <c r="Z238" s="44"/>
      <c r="AA238" s="43"/>
      <c r="AB238" s="44"/>
      <c r="AC238" s="43"/>
      <c r="AD238" s="44"/>
      <c r="AE238" s="43"/>
      <c r="AF238" s="44"/>
      <c r="AG238" s="43"/>
      <c r="AH238" s="44"/>
      <c r="AI238" s="43"/>
      <c r="AJ238" s="44"/>
      <c r="AK238" s="43"/>
      <c r="AL238" s="44"/>
      <c r="AM238" s="43"/>
      <c r="AN238" s="44"/>
      <c r="AO238" s="43"/>
      <c r="AP238" s="44"/>
      <c r="AQ238" s="43"/>
      <c r="AR238" s="44"/>
      <c r="AS238" s="44"/>
      <c r="AT238" s="43"/>
      <c r="AU238" s="44"/>
      <c r="AV238" s="44"/>
      <c r="AW238" s="43"/>
      <c r="AX238" s="44"/>
      <c r="AY238" s="44"/>
      <c r="AZ238" s="43"/>
      <c r="BA238" s="44"/>
      <c r="BB238" s="44"/>
    </row>
    <row r="239" spans="3:54" s="12" customFormat="1" ht="14.25" customHeight="1">
      <c r="C239" s="49"/>
      <c r="D239" s="49"/>
      <c r="E239" s="49"/>
      <c r="G239" s="78"/>
      <c r="H239" s="79"/>
      <c r="I239" s="26"/>
      <c r="J239" s="48"/>
      <c r="K239" s="26"/>
      <c r="L239" s="48"/>
      <c r="M239" s="26"/>
      <c r="N239" s="48"/>
      <c r="O239" s="26"/>
      <c r="P239" s="48"/>
      <c r="Q239" s="26"/>
      <c r="R239" s="48"/>
      <c r="S239" s="26"/>
      <c r="T239" s="48"/>
      <c r="U239" s="26"/>
      <c r="V239" s="48"/>
      <c r="W239" s="26"/>
      <c r="X239" s="48"/>
      <c r="Y239" s="26"/>
      <c r="Z239" s="48"/>
      <c r="AA239" s="26"/>
      <c r="AB239" s="48"/>
      <c r="AC239" s="26"/>
      <c r="AD239" s="48"/>
      <c r="AE239" s="26"/>
      <c r="AF239" s="48"/>
      <c r="AG239" s="26"/>
      <c r="AH239" s="48"/>
      <c r="AI239" s="26"/>
      <c r="AJ239" s="48"/>
      <c r="AK239" s="26"/>
      <c r="AL239" s="48"/>
      <c r="AM239" s="26"/>
      <c r="AN239" s="48"/>
      <c r="AO239" s="26"/>
      <c r="AP239" s="48"/>
      <c r="AQ239" s="26"/>
      <c r="AR239" s="48"/>
      <c r="AS239" s="48"/>
      <c r="AT239" s="26"/>
      <c r="AU239" s="48"/>
      <c r="AV239" s="48"/>
      <c r="AW239" s="26"/>
      <c r="AX239" s="48"/>
      <c r="AY239" s="48"/>
      <c r="AZ239" s="26"/>
      <c r="BA239" s="48"/>
      <c r="BB239" s="48"/>
    </row>
    <row r="240" spans="3:54" s="12" customFormat="1" ht="14.25" customHeight="1">
      <c r="C240" s="49"/>
      <c r="D240" s="49"/>
      <c r="E240" s="49"/>
      <c r="G240" s="78"/>
      <c r="H240" s="79"/>
      <c r="I240" s="26"/>
      <c r="J240" s="48"/>
      <c r="K240" s="26"/>
      <c r="L240" s="48"/>
      <c r="M240" s="26"/>
      <c r="N240" s="48"/>
      <c r="O240" s="26"/>
      <c r="P240" s="48"/>
      <c r="Q240" s="26"/>
      <c r="R240" s="48"/>
      <c r="S240" s="26"/>
      <c r="T240" s="48"/>
      <c r="U240" s="26"/>
      <c r="V240" s="48"/>
      <c r="W240" s="26"/>
      <c r="X240" s="48"/>
      <c r="Y240" s="26"/>
      <c r="Z240" s="48"/>
      <c r="AA240" s="26"/>
      <c r="AB240" s="48"/>
      <c r="AC240" s="26"/>
      <c r="AD240" s="48"/>
      <c r="AE240" s="26"/>
      <c r="AF240" s="48"/>
      <c r="AG240" s="26"/>
      <c r="AH240" s="48"/>
      <c r="AI240" s="26"/>
      <c r="AJ240" s="48"/>
      <c r="AK240" s="26"/>
      <c r="AL240" s="48"/>
      <c r="AM240" s="26"/>
      <c r="AN240" s="48"/>
      <c r="AO240" s="26"/>
      <c r="AP240" s="48"/>
      <c r="AQ240" s="26"/>
      <c r="AR240" s="48"/>
      <c r="AS240" s="48"/>
      <c r="AT240" s="26"/>
      <c r="AU240" s="48"/>
      <c r="AV240" s="48"/>
      <c r="AW240" s="26"/>
      <c r="AX240" s="48"/>
      <c r="AY240" s="48"/>
      <c r="AZ240" s="26"/>
      <c r="BA240" s="48"/>
      <c r="BB240" s="48"/>
    </row>
    <row r="241" spans="2:54" s="12" customFormat="1" ht="14.25" customHeight="1">
      <c r="B241" s="8"/>
      <c r="C241" s="8"/>
      <c r="D241" s="8"/>
      <c r="E241" s="8"/>
      <c r="G241" s="78"/>
      <c r="H241" s="79"/>
      <c r="I241" s="26"/>
      <c r="J241" s="48"/>
      <c r="K241" s="26"/>
      <c r="L241" s="48"/>
      <c r="M241" s="26"/>
      <c r="N241" s="48"/>
      <c r="O241" s="26"/>
      <c r="P241" s="48"/>
      <c r="Q241" s="26"/>
      <c r="R241" s="48"/>
      <c r="S241" s="26"/>
      <c r="T241" s="48"/>
      <c r="U241" s="26"/>
      <c r="V241" s="48"/>
      <c r="W241" s="26"/>
      <c r="X241" s="48"/>
      <c r="Y241" s="26"/>
      <c r="Z241" s="48"/>
      <c r="AA241" s="26"/>
      <c r="AB241" s="48"/>
      <c r="AC241" s="26"/>
      <c r="AD241" s="48"/>
      <c r="AE241" s="26"/>
      <c r="AF241" s="48"/>
      <c r="AG241" s="26"/>
      <c r="AH241" s="48"/>
      <c r="AI241" s="26"/>
      <c r="AJ241" s="48"/>
      <c r="AK241" s="26"/>
      <c r="AL241" s="48"/>
      <c r="AM241" s="26"/>
      <c r="AN241" s="48"/>
      <c r="AO241" s="26"/>
      <c r="AP241" s="48"/>
      <c r="AQ241" s="26"/>
      <c r="AR241" s="48"/>
      <c r="AS241" s="48"/>
      <c r="AT241" s="26"/>
      <c r="AU241" s="48"/>
      <c r="AV241" s="48"/>
      <c r="AW241" s="26"/>
      <c r="AX241" s="48"/>
      <c r="AY241" s="48"/>
      <c r="AZ241" s="26"/>
      <c r="BA241" s="48"/>
      <c r="BB241" s="48"/>
    </row>
    <row r="242" spans="2:54" s="12" customFormat="1" ht="14.25" customHeight="1">
      <c r="B242" s="4"/>
      <c r="C242" s="4"/>
      <c r="D242" s="4"/>
      <c r="E242" s="4"/>
      <c r="G242" s="78"/>
      <c r="H242" s="79"/>
      <c r="I242" s="26"/>
      <c r="J242" s="48"/>
      <c r="K242" s="26"/>
      <c r="L242" s="48"/>
      <c r="M242" s="26"/>
      <c r="N242" s="48"/>
      <c r="O242" s="26"/>
      <c r="P242" s="48"/>
      <c r="Q242" s="26"/>
      <c r="R242" s="48"/>
      <c r="S242" s="26"/>
      <c r="T242" s="48"/>
      <c r="U242" s="26"/>
      <c r="V242" s="48"/>
      <c r="W242" s="26"/>
      <c r="X242" s="48"/>
      <c r="Y242" s="26"/>
      <c r="Z242" s="48"/>
      <c r="AA242" s="26"/>
      <c r="AB242" s="48"/>
      <c r="AC242" s="26"/>
      <c r="AD242" s="48"/>
      <c r="AE242" s="26"/>
      <c r="AF242" s="48"/>
      <c r="AG242" s="26"/>
      <c r="AH242" s="48"/>
      <c r="AI242" s="26"/>
      <c r="AJ242" s="48"/>
      <c r="AK242" s="26"/>
      <c r="AL242" s="48"/>
      <c r="AM242" s="26"/>
      <c r="AN242" s="48"/>
      <c r="AO242" s="26"/>
      <c r="AP242" s="48"/>
      <c r="AQ242" s="26"/>
      <c r="AR242" s="48"/>
      <c r="AS242" s="48"/>
      <c r="AT242" s="26"/>
      <c r="AU242" s="48"/>
      <c r="AV242" s="48"/>
      <c r="AW242" s="26"/>
      <c r="AX242" s="48"/>
      <c r="AY242" s="48"/>
      <c r="AZ242" s="26"/>
      <c r="BA242" s="48"/>
      <c r="BB242" s="48"/>
    </row>
    <row r="243" spans="3:54" s="12" customFormat="1" ht="14.25" customHeight="1">
      <c r="C243" s="42"/>
      <c r="D243" s="42"/>
      <c r="E243" s="42"/>
      <c r="G243" s="78"/>
      <c r="H243" s="79"/>
      <c r="I243" s="26"/>
      <c r="J243" s="48"/>
      <c r="K243" s="26"/>
      <c r="L243" s="48"/>
      <c r="M243" s="26"/>
      <c r="N243" s="48"/>
      <c r="O243" s="26"/>
      <c r="P243" s="48"/>
      <c r="Q243" s="26"/>
      <c r="R243" s="48"/>
      <c r="S243" s="26"/>
      <c r="T243" s="48"/>
      <c r="U243" s="26"/>
      <c r="V243" s="48"/>
      <c r="W243" s="26"/>
      <c r="X243" s="48"/>
      <c r="Y243" s="26"/>
      <c r="Z243" s="48"/>
      <c r="AA243" s="26"/>
      <c r="AB243" s="48"/>
      <c r="AC243" s="26"/>
      <c r="AD243" s="48"/>
      <c r="AE243" s="26"/>
      <c r="AF243" s="48"/>
      <c r="AG243" s="26"/>
      <c r="AH243" s="48"/>
      <c r="AI243" s="26"/>
      <c r="AJ243" s="48"/>
      <c r="AK243" s="26"/>
      <c r="AL243" s="48"/>
      <c r="AM243" s="26"/>
      <c r="AN243" s="48"/>
      <c r="AO243" s="26"/>
      <c r="AP243" s="48"/>
      <c r="AQ243" s="26"/>
      <c r="AR243" s="48"/>
      <c r="AS243" s="48"/>
      <c r="AT243" s="26"/>
      <c r="AU243" s="48"/>
      <c r="AV243" s="48"/>
      <c r="AW243" s="26"/>
      <c r="AX243" s="48"/>
      <c r="AY243" s="48"/>
      <c r="AZ243" s="26"/>
      <c r="BA243" s="48"/>
      <c r="BB243" s="48"/>
    </row>
    <row r="244" spans="3:54" s="12" customFormat="1" ht="14.25" customHeight="1">
      <c r="C244" s="42"/>
      <c r="D244" s="42"/>
      <c r="E244" s="42"/>
      <c r="G244" s="78"/>
      <c r="H244" s="79"/>
      <c r="I244" s="26"/>
      <c r="J244" s="48"/>
      <c r="K244" s="26"/>
      <c r="L244" s="48"/>
      <c r="M244" s="26"/>
      <c r="N244" s="48"/>
      <c r="O244" s="26"/>
      <c r="P244" s="48"/>
      <c r="Q244" s="26"/>
      <c r="R244" s="48"/>
      <c r="S244" s="26"/>
      <c r="T244" s="48"/>
      <c r="U244" s="26"/>
      <c r="V244" s="48"/>
      <c r="W244" s="26"/>
      <c r="X244" s="48"/>
      <c r="Y244" s="26"/>
      <c r="Z244" s="48"/>
      <c r="AA244" s="26"/>
      <c r="AB244" s="48"/>
      <c r="AC244" s="26"/>
      <c r="AD244" s="48"/>
      <c r="AE244" s="26"/>
      <c r="AF244" s="48"/>
      <c r="AG244" s="26"/>
      <c r="AH244" s="48"/>
      <c r="AI244" s="26"/>
      <c r="AJ244" s="48"/>
      <c r="AK244" s="26"/>
      <c r="AL244" s="48"/>
      <c r="AM244" s="26"/>
      <c r="AN244" s="48"/>
      <c r="AO244" s="26"/>
      <c r="AP244" s="48"/>
      <c r="AQ244" s="26"/>
      <c r="AR244" s="48"/>
      <c r="AS244" s="48"/>
      <c r="AT244" s="26"/>
      <c r="AU244" s="48"/>
      <c r="AV244" s="48"/>
      <c r="AW244" s="26"/>
      <c r="AX244" s="48"/>
      <c r="AY244" s="48"/>
      <c r="AZ244" s="26"/>
      <c r="BA244" s="48"/>
      <c r="BB244" s="48"/>
    </row>
    <row r="245" spans="3:54" s="12" customFormat="1" ht="14.25" customHeight="1">
      <c r="C245" s="42"/>
      <c r="D245" s="42"/>
      <c r="E245" s="42"/>
      <c r="G245" s="78"/>
      <c r="H245" s="79"/>
      <c r="I245" s="26"/>
      <c r="J245" s="48"/>
      <c r="K245" s="26"/>
      <c r="L245" s="48"/>
      <c r="M245" s="26"/>
      <c r="N245" s="48"/>
      <c r="O245" s="26"/>
      <c r="P245" s="48"/>
      <c r="Q245" s="26"/>
      <c r="R245" s="48"/>
      <c r="S245" s="26"/>
      <c r="T245" s="48"/>
      <c r="U245" s="26"/>
      <c r="V245" s="48"/>
      <c r="W245" s="26"/>
      <c r="X245" s="48"/>
      <c r="Y245" s="26"/>
      <c r="Z245" s="48"/>
      <c r="AA245" s="26"/>
      <c r="AB245" s="48"/>
      <c r="AC245" s="26"/>
      <c r="AD245" s="48"/>
      <c r="AE245" s="26"/>
      <c r="AF245" s="48"/>
      <c r="AG245" s="26"/>
      <c r="AH245" s="48"/>
      <c r="AI245" s="26"/>
      <c r="AJ245" s="48"/>
      <c r="AK245" s="26"/>
      <c r="AL245" s="48"/>
      <c r="AM245" s="26"/>
      <c r="AN245" s="48"/>
      <c r="AO245" s="26"/>
      <c r="AP245" s="48"/>
      <c r="AQ245" s="26"/>
      <c r="AR245" s="48"/>
      <c r="AS245" s="48"/>
      <c r="AT245" s="26"/>
      <c r="AU245" s="48"/>
      <c r="AV245" s="48"/>
      <c r="AW245" s="26"/>
      <c r="AX245" s="48"/>
      <c r="AY245" s="48"/>
      <c r="AZ245" s="26"/>
      <c r="BA245" s="48"/>
      <c r="BB245" s="48"/>
    </row>
    <row r="246" spans="3:54" s="12" customFormat="1" ht="14.25" customHeight="1">
      <c r="C246" s="42"/>
      <c r="D246" s="42"/>
      <c r="E246" s="42"/>
      <c r="G246" s="78"/>
      <c r="H246" s="79"/>
      <c r="I246" s="26"/>
      <c r="J246" s="48"/>
      <c r="K246" s="26"/>
      <c r="L246" s="48"/>
      <c r="M246" s="26"/>
      <c r="N246" s="48"/>
      <c r="O246" s="26"/>
      <c r="P246" s="48"/>
      <c r="Q246" s="26"/>
      <c r="R246" s="48"/>
      <c r="S246" s="26"/>
      <c r="T246" s="48"/>
      <c r="U246" s="26"/>
      <c r="V246" s="48"/>
      <c r="W246" s="26"/>
      <c r="X246" s="48"/>
      <c r="Y246" s="26"/>
      <c r="Z246" s="48"/>
      <c r="AA246" s="26"/>
      <c r="AB246" s="48"/>
      <c r="AC246" s="26"/>
      <c r="AD246" s="48"/>
      <c r="AE246" s="26"/>
      <c r="AF246" s="48"/>
      <c r="AG246" s="26"/>
      <c r="AH246" s="48"/>
      <c r="AI246" s="26"/>
      <c r="AJ246" s="48"/>
      <c r="AK246" s="26"/>
      <c r="AL246" s="48"/>
      <c r="AM246" s="26"/>
      <c r="AN246" s="48"/>
      <c r="AO246" s="26"/>
      <c r="AP246" s="48"/>
      <c r="AQ246" s="26"/>
      <c r="AR246" s="48"/>
      <c r="AS246" s="48"/>
      <c r="AT246" s="26"/>
      <c r="AU246" s="48"/>
      <c r="AV246" s="48"/>
      <c r="AW246" s="26"/>
      <c r="AX246" s="48"/>
      <c r="AY246" s="48"/>
      <c r="AZ246" s="26"/>
      <c r="BA246" s="48"/>
      <c r="BB246" s="48"/>
    </row>
    <row r="247" spans="3:54" s="12" customFormat="1" ht="14.25" customHeight="1">
      <c r="C247" s="42"/>
      <c r="D247" s="42"/>
      <c r="E247" s="42"/>
      <c r="G247" s="78"/>
      <c r="H247" s="79"/>
      <c r="I247" s="26"/>
      <c r="J247" s="48"/>
      <c r="K247" s="26"/>
      <c r="L247" s="48"/>
      <c r="M247" s="26"/>
      <c r="N247" s="48"/>
      <c r="O247" s="26"/>
      <c r="P247" s="48"/>
      <c r="Q247" s="26"/>
      <c r="R247" s="48"/>
      <c r="S247" s="26"/>
      <c r="T247" s="48"/>
      <c r="U247" s="26"/>
      <c r="V247" s="48"/>
      <c r="W247" s="26"/>
      <c r="X247" s="48"/>
      <c r="Y247" s="26"/>
      <c r="Z247" s="48"/>
      <c r="AA247" s="26"/>
      <c r="AB247" s="48"/>
      <c r="AC247" s="26"/>
      <c r="AD247" s="48"/>
      <c r="AE247" s="26"/>
      <c r="AF247" s="48"/>
      <c r="AG247" s="26"/>
      <c r="AH247" s="48"/>
      <c r="AI247" s="26"/>
      <c r="AJ247" s="48"/>
      <c r="AK247" s="26"/>
      <c r="AL247" s="48"/>
      <c r="AM247" s="26"/>
      <c r="AN247" s="48"/>
      <c r="AO247" s="26"/>
      <c r="AP247" s="48"/>
      <c r="AQ247" s="26"/>
      <c r="AR247" s="48"/>
      <c r="AS247" s="48"/>
      <c r="AT247" s="26"/>
      <c r="AU247" s="48"/>
      <c r="AV247" s="48"/>
      <c r="AW247" s="26"/>
      <c r="AX247" s="48"/>
      <c r="AY247" s="48"/>
      <c r="AZ247" s="26"/>
      <c r="BA247" s="48"/>
      <c r="BB247" s="48"/>
    </row>
    <row r="248" spans="3:54" s="12" customFormat="1" ht="14.25" customHeight="1">
      <c r="C248" s="42"/>
      <c r="D248" s="42"/>
      <c r="E248" s="42"/>
      <c r="G248" s="78"/>
      <c r="H248" s="79"/>
      <c r="I248" s="26"/>
      <c r="J248" s="48"/>
      <c r="K248" s="26"/>
      <c r="L248" s="48"/>
      <c r="M248" s="26"/>
      <c r="N248" s="48"/>
      <c r="O248" s="26"/>
      <c r="P248" s="48"/>
      <c r="Q248" s="26"/>
      <c r="R248" s="48"/>
      <c r="S248" s="26"/>
      <c r="T248" s="48"/>
      <c r="U248" s="26"/>
      <c r="V248" s="48"/>
      <c r="W248" s="26"/>
      <c r="X248" s="48"/>
      <c r="Y248" s="26"/>
      <c r="Z248" s="48"/>
      <c r="AA248" s="26"/>
      <c r="AB248" s="48"/>
      <c r="AC248" s="26"/>
      <c r="AD248" s="48"/>
      <c r="AE248" s="26"/>
      <c r="AF248" s="48"/>
      <c r="AG248" s="26"/>
      <c r="AH248" s="48"/>
      <c r="AI248" s="26"/>
      <c r="AJ248" s="48"/>
      <c r="AK248" s="26"/>
      <c r="AL248" s="48"/>
      <c r="AM248" s="26"/>
      <c r="AN248" s="48"/>
      <c r="AO248" s="26"/>
      <c r="AP248" s="48"/>
      <c r="AQ248" s="26"/>
      <c r="AR248" s="48"/>
      <c r="AS248" s="48"/>
      <c r="AT248" s="26"/>
      <c r="AU248" s="48"/>
      <c r="AV248" s="48"/>
      <c r="AW248" s="26"/>
      <c r="AX248" s="48"/>
      <c r="AY248" s="48"/>
      <c r="AZ248" s="26"/>
      <c r="BA248" s="48"/>
      <c r="BB248" s="48"/>
    </row>
    <row r="249" spans="3:54" s="12" customFormat="1" ht="14.25" customHeight="1">
      <c r="C249" s="65"/>
      <c r="D249" s="65"/>
      <c r="E249" s="65"/>
      <c r="G249" s="78"/>
      <c r="H249" s="79"/>
      <c r="I249" s="26"/>
      <c r="J249" s="48"/>
      <c r="K249" s="26"/>
      <c r="L249" s="48"/>
      <c r="M249" s="26"/>
      <c r="N249" s="48"/>
      <c r="O249" s="26"/>
      <c r="P249" s="48"/>
      <c r="Q249" s="26"/>
      <c r="R249" s="48"/>
      <c r="S249" s="26"/>
      <c r="T249" s="48"/>
      <c r="U249" s="26"/>
      <c r="V249" s="48"/>
      <c r="W249" s="26"/>
      <c r="X249" s="48"/>
      <c r="Y249" s="26"/>
      <c r="Z249" s="48"/>
      <c r="AA249" s="26"/>
      <c r="AB249" s="48"/>
      <c r="AC249" s="26"/>
      <c r="AD249" s="48"/>
      <c r="AE249" s="26"/>
      <c r="AF249" s="48"/>
      <c r="AG249" s="26"/>
      <c r="AH249" s="48"/>
      <c r="AI249" s="26"/>
      <c r="AJ249" s="48"/>
      <c r="AK249" s="26"/>
      <c r="AL249" s="48"/>
      <c r="AM249" s="26"/>
      <c r="AN249" s="48"/>
      <c r="AO249" s="26"/>
      <c r="AP249" s="48"/>
      <c r="AQ249" s="26"/>
      <c r="AR249" s="48"/>
      <c r="AS249" s="48"/>
      <c r="AT249" s="26"/>
      <c r="AU249" s="48"/>
      <c r="AV249" s="48"/>
      <c r="AW249" s="26"/>
      <c r="AX249" s="48"/>
      <c r="AY249" s="48"/>
      <c r="AZ249" s="26"/>
      <c r="BA249" s="48"/>
      <c r="BB249" s="48"/>
    </row>
    <row r="250" spans="3:54" s="12" customFormat="1" ht="14.25" customHeight="1">
      <c r="C250" s="42"/>
      <c r="D250" s="42"/>
      <c r="E250" s="42"/>
      <c r="G250" s="78"/>
      <c r="H250" s="79"/>
      <c r="I250" s="26"/>
      <c r="J250" s="48"/>
      <c r="K250" s="26"/>
      <c r="L250" s="48"/>
      <c r="M250" s="26"/>
      <c r="N250" s="48"/>
      <c r="O250" s="26"/>
      <c r="P250" s="48"/>
      <c r="Q250" s="26"/>
      <c r="R250" s="48"/>
      <c r="S250" s="26"/>
      <c r="T250" s="48"/>
      <c r="U250" s="26"/>
      <c r="V250" s="48"/>
      <c r="W250" s="26"/>
      <c r="X250" s="48"/>
      <c r="Y250" s="26"/>
      <c r="Z250" s="48"/>
      <c r="AA250" s="26"/>
      <c r="AB250" s="48"/>
      <c r="AC250" s="26"/>
      <c r="AD250" s="48"/>
      <c r="AE250" s="26"/>
      <c r="AF250" s="48"/>
      <c r="AG250" s="26"/>
      <c r="AH250" s="48"/>
      <c r="AI250" s="26"/>
      <c r="AJ250" s="48"/>
      <c r="AK250" s="26"/>
      <c r="AL250" s="48"/>
      <c r="AM250" s="26"/>
      <c r="AN250" s="48"/>
      <c r="AO250" s="26"/>
      <c r="AP250" s="48"/>
      <c r="AQ250" s="26"/>
      <c r="AR250" s="48"/>
      <c r="AS250" s="48"/>
      <c r="AT250" s="26"/>
      <c r="AU250" s="48"/>
      <c r="AV250" s="48"/>
      <c r="AW250" s="26"/>
      <c r="AX250" s="48"/>
      <c r="AY250" s="48"/>
      <c r="AZ250" s="26"/>
      <c r="BA250" s="48"/>
      <c r="BB250" s="48"/>
    </row>
    <row r="251" spans="3:54" s="12" customFormat="1" ht="14.25" customHeight="1">
      <c r="C251" s="42"/>
      <c r="D251" s="42"/>
      <c r="E251" s="42"/>
      <c r="G251" s="78"/>
      <c r="H251" s="79"/>
      <c r="I251" s="26"/>
      <c r="J251" s="48"/>
      <c r="K251" s="26"/>
      <c r="L251" s="48"/>
      <c r="M251" s="26"/>
      <c r="N251" s="48"/>
      <c r="O251" s="26"/>
      <c r="P251" s="48"/>
      <c r="Q251" s="26"/>
      <c r="R251" s="48"/>
      <c r="S251" s="26"/>
      <c r="T251" s="48"/>
      <c r="U251" s="26"/>
      <c r="V251" s="48"/>
      <c r="W251" s="26"/>
      <c r="X251" s="48"/>
      <c r="Y251" s="26"/>
      <c r="Z251" s="48"/>
      <c r="AA251" s="26"/>
      <c r="AB251" s="48"/>
      <c r="AC251" s="26"/>
      <c r="AD251" s="48"/>
      <c r="AE251" s="26"/>
      <c r="AF251" s="48"/>
      <c r="AG251" s="26"/>
      <c r="AH251" s="48"/>
      <c r="AI251" s="26"/>
      <c r="AJ251" s="48"/>
      <c r="AK251" s="26"/>
      <c r="AL251" s="48"/>
      <c r="AM251" s="26"/>
      <c r="AN251" s="48"/>
      <c r="AO251" s="26"/>
      <c r="AP251" s="48"/>
      <c r="AQ251" s="26"/>
      <c r="AR251" s="48"/>
      <c r="AS251" s="48"/>
      <c r="AT251" s="26"/>
      <c r="AU251" s="48"/>
      <c r="AV251" s="48"/>
      <c r="AW251" s="26"/>
      <c r="AX251" s="48"/>
      <c r="AY251" s="48"/>
      <c r="AZ251" s="26"/>
      <c r="BA251" s="48"/>
      <c r="BB251" s="48"/>
    </row>
    <row r="252" spans="3:54" s="12" customFormat="1" ht="14.25" customHeight="1">
      <c r="C252" s="42"/>
      <c r="D252" s="42"/>
      <c r="E252" s="42"/>
      <c r="G252" s="78"/>
      <c r="H252" s="79"/>
      <c r="I252" s="26"/>
      <c r="J252" s="48"/>
      <c r="K252" s="26"/>
      <c r="L252" s="48"/>
      <c r="M252" s="26"/>
      <c r="N252" s="48"/>
      <c r="O252" s="26"/>
      <c r="P252" s="48"/>
      <c r="Q252" s="26"/>
      <c r="R252" s="48"/>
      <c r="S252" s="26"/>
      <c r="T252" s="48"/>
      <c r="U252" s="26"/>
      <c r="V252" s="48"/>
      <c r="W252" s="26"/>
      <c r="X252" s="48"/>
      <c r="Y252" s="26"/>
      <c r="Z252" s="48"/>
      <c r="AA252" s="26"/>
      <c r="AB252" s="48"/>
      <c r="AC252" s="26"/>
      <c r="AD252" s="48"/>
      <c r="AE252" s="26"/>
      <c r="AF252" s="48"/>
      <c r="AG252" s="26"/>
      <c r="AH252" s="48"/>
      <c r="AI252" s="26"/>
      <c r="AJ252" s="48"/>
      <c r="AK252" s="26"/>
      <c r="AL252" s="48"/>
      <c r="AM252" s="26"/>
      <c r="AN252" s="48"/>
      <c r="AO252" s="26"/>
      <c r="AP252" s="48"/>
      <c r="AQ252" s="26"/>
      <c r="AR252" s="48"/>
      <c r="AS252" s="48"/>
      <c r="AT252" s="26"/>
      <c r="AU252" s="48"/>
      <c r="AV252" s="48"/>
      <c r="AW252" s="26"/>
      <c r="AX252" s="48"/>
      <c r="AY252" s="48"/>
      <c r="AZ252" s="26"/>
      <c r="BA252" s="48"/>
      <c r="BB252" s="48"/>
    </row>
    <row r="253" spans="2:54" s="12" customFormat="1" ht="14.25" customHeight="1">
      <c r="B253" s="46"/>
      <c r="C253" s="65"/>
      <c r="D253" s="65"/>
      <c r="E253" s="65"/>
      <c r="G253" s="78"/>
      <c r="H253" s="79"/>
      <c r="I253" s="26"/>
      <c r="J253" s="48"/>
      <c r="K253" s="26"/>
      <c r="L253" s="48"/>
      <c r="M253" s="26"/>
      <c r="N253" s="48"/>
      <c r="O253" s="26"/>
      <c r="P253" s="48"/>
      <c r="Q253" s="26"/>
      <c r="R253" s="48"/>
      <c r="S253" s="26"/>
      <c r="T253" s="48"/>
      <c r="U253" s="26"/>
      <c r="V253" s="48"/>
      <c r="W253" s="26"/>
      <c r="X253" s="48"/>
      <c r="Y253" s="26"/>
      <c r="Z253" s="48"/>
      <c r="AA253" s="26"/>
      <c r="AB253" s="48"/>
      <c r="AC253" s="26"/>
      <c r="AD253" s="48"/>
      <c r="AE253" s="26"/>
      <c r="AF253" s="48"/>
      <c r="AG253" s="26"/>
      <c r="AH253" s="48"/>
      <c r="AI253" s="26"/>
      <c r="AJ253" s="48"/>
      <c r="AK253" s="26"/>
      <c r="AL253" s="48"/>
      <c r="AM253" s="26"/>
      <c r="AN253" s="48"/>
      <c r="AO253" s="26"/>
      <c r="AP253" s="48"/>
      <c r="AQ253" s="26"/>
      <c r="AR253" s="48"/>
      <c r="AS253" s="48"/>
      <c r="AT253" s="26"/>
      <c r="AU253" s="48"/>
      <c r="AV253" s="48"/>
      <c r="AW253" s="26"/>
      <c r="AX253" s="48"/>
      <c r="AY253" s="48"/>
      <c r="AZ253" s="26"/>
      <c r="BA253" s="48"/>
      <c r="BB253" s="48"/>
    </row>
    <row r="254" spans="3:54" s="12" customFormat="1" ht="14.25" customHeight="1">
      <c r="C254" s="8"/>
      <c r="D254" s="8"/>
      <c r="E254" s="8"/>
      <c r="G254" s="78"/>
      <c r="H254" s="79"/>
      <c r="I254" s="26"/>
      <c r="J254" s="48"/>
      <c r="K254" s="26"/>
      <c r="L254" s="48"/>
      <c r="M254" s="26"/>
      <c r="N254" s="48"/>
      <c r="O254" s="26"/>
      <c r="P254" s="48"/>
      <c r="Q254" s="26"/>
      <c r="R254" s="48"/>
      <c r="S254" s="26"/>
      <c r="T254" s="48"/>
      <c r="U254" s="26"/>
      <c r="V254" s="48"/>
      <c r="W254" s="26"/>
      <c r="X254" s="48"/>
      <c r="Y254" s="26"/>
      <c r="Z254" s="48"/>
      <c r="AA254" s="26"/>
      <c r="AB254" s="48"/>
      <c r="AC254" s="26"/>
      <c r="AD254" s="48"/>
      <c r="AE254" s="26"/>
      <c r="AF254" s="48"/>
      <c r="AG254" s="26"/>
      <c r="AH254" s="48"/>
      <c r="AI254" s="26"/>
      <c r="AJ254" s="48"/>
      <c r="AK254" s="26"/>
      <c r="AL254" s="48"/>
      <c r="AM254" s="26"/>
      <c r="AN254" s="48"/>
      <c r="AO254" s="26"/>
      <c r="AP254" s="48"/>
      <c r="AQ254" s="26"/>
      <c r="AR254" s="48"/>
      <c r="AS254" s="48"/>
      <c r="AT254" s="26"/>
      <c r="AU254" s="48"/>
      <c r="AV254" s="48"/>
      <c r="AW254" s="26"/>
      <c r="AX254" s="48"/>
      <c r="AY254" s="48"/>
      <c r="AZ254" s="26"/>
      <c r="BA254" s="48"/>
      <c r="BB254" s="48"/>
    </row>
    <row r="255" spans="2:54" s="12" customFormat="1" ht="14.25" customHeight="1">
      <c r="B255" s="4"/>
      <c r="C255" s="42"/>
      <c r="D255" s="42"/>
      <c r="E255" s="42"/>
      <c r="G255" s="78"/>
      <c r="H255" s="79"/>
      <c r="I255" s="26"/>
      <c r="J255" s="48"/>
      <c r="K255" s="26"/>
      <c r="L255" s="48"/>
      <c r="M255" s="26"/>
      <c r="N255" s="48"/>
      <c r="O255" s="26"/>
      <c r="P255" s="48"/>
      <c r="Q255" s="26"/>
      <c r="R255" s="48"/>
      <c r="S255" s="26"/>
      <c r="T255" s="48"/>
      <c r="U255" s="26"/>
      <c r="V255" s="48"/>
      <c r="W255" s="26"/>
      <c r="X255" s="48"/>
      <c r="Y255" s="26"/>
      <c r="Z255" s="48"/>
      <c r="AA255" s="26"/>
      <c r="AB255" s="48"/>
      <c r="AC255" s="26"/>
      <c r="AD255" s="48"/>
      <c r="AE255" s="26"/>
      <c r="AF255" s="48"/>
      <c r="AG255" s="26"/>
      <c r="AH255" s="48"/>
      <c r="AI255" s="26"/>
      <c r="AJ255" s="48"/>
      <c r="AK255" s="26"/>
      <c r="AL255" s="48"/>
      <c r="AM255" s="26"/>
      <c r="AN255" s="48"/>
      <c r="AO255" s="26"/>
      <c r="AP255" s="48"/>
      <c r="AQ255" s="26"/>
      <c r="AR255" s="48"/>
      <c r="AS255" s="48"/>
      <c r="AT255" s="26"/>
      <c r="AU255" s="48"/>
      <c r="AV255" s="48"/>
      <c r="AW255" s="26"/>
      <c r="AX255" s="48"/>
      <c r="AY255" s="48"/>
      <c r="AZ255" s="26"/>
      <c r="BA255" s="48"/>
      <c r="BB255" s="48"/>
    </row>
    <row r="256" spans="3:54" s="12" customFormat="1" ht="14.25" customHeight="1">
      <c r="C256" s="42"/>
      <c r="D256" s="42"/>
      <c r="E256" s="42"/>
      <c r="G256" s="78"/>
      <c r="H256" s="79"/>
      <c r="I256" s="26"/>
      <c r="J256" s="48"/>
      <c r="K256" s="26"/>
      <c r="L256" s="48"/>
      <c r="M256" s="26"/>
      <c r="N256" s="48"/>
      <c r="O256" s="26"/>
      <c r="P256" s="48"/>
      <c r="Q256" s="26"/>
      <c r="R256" s="48"/>
      <c r="S256" s="26"/>
      <c r="T256" s="48"/>
      <c r="U256" s="26"/>
      <c r="V256" s="48"/>
      <c r="W256" s="26"/>
      <c r="X256" s="48"/>
      <c r="Y256" s="26"/>
      <c r="Z256" s="48"/>
      <c r="AA256" s="26"/>
      <c r="AB256" s="48"/>
      <c r="AC256" s="26"/>
      <c r="AD256" s="48"/>
      <c r="AE256" s="26"/>
      <c r="AF256" s="48"/>
      <c r="AG256" s="26"/>
      <c r="AH256" s="48"/>
      <c r="AI256" s="26"/>
      <c r="AJ256" s="48"/>
      <c r="AK256" s="26"/>
      <c r="AL256" s="48"/>
      <c r="AM256" s="26"/>
      <c r="AN256" s="48"/>
      <c r="AO256" s="26"/>
      <c r="AP256" s="48"/>
      <c r="AQ256" s="26"/>
      <c r="AR256" s="48"/>
      <c r="AS256" s="48"/>
      <c r="AT256" s="26"/>
      <c r="AU256" s="48"/>
      <c r="AV256" s="48"/>
      <c r="AW256" s="26"/>
      <c r="AX256" s="48"/>
      <c r="AY256" s="48"/>
      <c r="AZ256" s="26"/>
      <c r="BA256" s="48"/>
      <c r="BB256" s="48"/>
    </row>
    <row r="257" spans="3:54" s="12" customFormat="1" ht="14.25" customHeight="1">
      <c r="C257" s="42"/>
      <c r="D257" s="42"/>
      <c r="E257" s="42"/>
      <c r="G257" s="78"/>
      <c r="H257" s="79"/>
      <c r="I257" s="26"/>
      <c r="J257" s="48"/>
      <c r="K257" s="26"/>
      <c r="L257" s="48"/>
      <c r="M257" s="26"/>
      <c r="N257" s="48"/>
      <c r="O257" s="26"/>
      <c r="P257" s="48"/>
      <c r="Q257" s="26"/>
      <c r="R257" s="48"/>
      <c r="S257" s="26"/>
      <c r="T257" s="48"/>
      <c r="U257" s="26"/>
      <c r="V257" s="48"/>
      <c r="W257" s="26"/>
      <c r="X257" s="48"/>
      <c r="Y257" s="26"/>
      <c r="Z257" s="48"/>
      <c r="AA257" s="26"/>
      <c r="AB257" s="48"/>
      <c r="AC257" s="26"/>
      <c r="AD257" s="48"/>
      <c r="AE257" s="26"/>
      <c r="AF257" s="48"/>
      <c r="AG257" s="26"/>
      <c r="AH257" s="48"/>
      <c r="AI257" s="26"/>
      <c r="AJ257" s="48"/>
      <c r="AK257" s="26"/>
      <c r="AL257" s="48"/>
      <c r="AM257" s="26"/>
      <c r="AN257" s="48"/>
      <c r="AO257" s="26"/>
      <c r="AP257" s="48"/>
      <c r="AQ257" s="26"/>
      <c r="AR257" s="48"/>
      <c r="AS257" s="48"/>
      <c r="AT257" s="26"/>
      <c r="AU257" s="48"/>
      <c r="AV257" s="48"/>
      <c r="AW257" s="26"/>
      <c r="AX257" s="48"/>
      <c r="AY257" s="48"/>
      <c r="AZ257" s="26"/>
      <c r="BA257" s="48"/>
      <c r="BB257" s="48"/>
    </row>
    <row r="258" spans="3:54" s="12" customFormat="1" ht="14.25" customHeight="1">
      <c r="C258" s="42"/>
      <c r="D258" s="42"/>
      <c r="E258" s="42"/>
      <c r="G258" s="78"/>
      <c r="H258" s="79"/>
      <c r="I258" s="26"/>
      <c r="J258" s="48"/>
      <c r="K258" s="26"/>
      <c r="L258" s="48"/>
      <c r="M258" s="26"/>
      <c r="N258" s="48"/>
      <c r="O258" s="26"/>
      <c r="P258" s="48"/>
      <c r="Q258" s="26"/>
      <c r="R258" s="48"/>
      <c r="S258" s="26"/>
      <c r="T258" s="48"/>
      <c r="U258" s="26"/>
      <c r="V258" s="48"/>
      <c r="W258" s="26"/>
      <c r="X258" s="48"/>
      <c r="Y258" s="26"/>
      <c r="Z258" s="48"/>
      <c r="AA258" s="26"/>
      <c r="AB258" s="48"/>
      <c r="AC258" s="26"/>
      <c r="AD258" s="48"/>
      <c r="AE258" s="26"/>
      <c r="AF258" s="48"/>
      <c r="AG258" s="26"/>
      <c r="AH258" s="48"/>
      <c r="AI258" s="26"/>
      <c r="AJ258" s="48"/>
      <c r="AK258" s="26"/>
      <c r="AL258" s="48"/>
      <c r="AM258" s="26"/>
      <c r="AN258" s="48"/>
      <c r="AO258" s="26"/>
      <c r="AP258" s="48"/>
      <c r="AQ258" s="26"/>
      <c r="AR258" s="48"/>
      <c r="AS258" s="48"/>
      <c r="AT258" s="26"/>
      <c r="AU258" s="48"/>
      <c r="AV258" s="48"/>
      <c r="AW258" s="26"/>
      <c r="AX258" s="48"/>
      <c r="AY258" s="48"/>
      <c r="AZ258" s="26"/>
      <c r="BA258" s="48"/>
      <c r="BB258" s="48"/>
    </row>
    <row r="259" spans="3:54" s="12" customFormat="1" ht="14.25" customHeight="1">
      <c r="C259" s="42"/>
      <c r="D259" s="42"/>
      <c r="E259" s="42"/>
      <c r="G259" s="78"/>
      <c r="H259" s="79"/>
      <c r="I259" s="26"/>
      <c r="J259" s="48"/>
      <c r="K259" s="26"/>
      <c r="L259" s="48"/>
      <c r="M259" s="26"/>
      <c r="N259" s="48"/>
      <c r="O259" s="26"/>
      <c r="P259" s="48"/>
      <c r="Q259" s="26"/>
      <c r="R259" s="48"/>
      <c r="S259" s="26"/>
      <c r="T259" s="48"/>
      <c r="U259" s="26"/>
      <c r="V259" s="48"/>
      <c r="W259" s="26"/>
      <c r="X259" s="48"/>
      <c r="Y259" s="26"/>
      <c r="Z259" s="48"/>
      <c r="AA259" s="26"/>
      <c r="AB259" s="48"/>
      <c r="AC259" s="26"/>
      <c r="AD259" s="48"/>
      <c r="AE259" s="26"/>
      <c r="AF259" s="48"/>
      <c r="AG259" s="26"/>
      <c r="AH259" s="48"/>
      <c r="AI259" s="26"/>
      <c r="AJ259" s="48"/>
      <c r="AK259" s="26"/>
      <c r="AL259" s="48"/>
      <c r="AM259" s="26"/>
      <c r="AN259" s="48"/>
      <c r="AO259" s="26"/>
      <c r="AP259" s="48"/>
      <c r="AQ259" s="26"/>
      <c r="AR259" s="48"/>
      <c r="AS259" s="48"/>
      <c r="AT259" s="26"/>
      <c r="AU259" s="48"/>
      <c r="AV259" s="48"/>
      <c r="AW259" s="26"/>
      <c r="AX259" s="48"/>
      <c r="AY259" s="48"/>
      <c r="AZ259" s="26"/>
      <c r="BA259" s="48"/>
      <c r="BB259" s="48"/>
    </row>
    <row r="260" spans="3:54" s="12" customFormat="1" ht="14.25" customHeight="1">
      <c r="C260" s="42"/>
      <c r="D260" s="42"/>
      <c r="E260" s="42"/>
      <c r="G260" s="78"/>
      <c r="H260" s="79"/>
      <c r="I260" s="26"/>
      <c r="J260" s="48"/>
      <c r="K260" s="26"/>
      <c r="L260" s="48"/>
      <c r="M260" s="26"/>
      <c r="N260" s="48"/>
      <c r="O260" s="26"/>
      <c r="P260" s="48"/>
      <c r="Q260" s="26"/>
      <c r="R260" s="48"/>
      <c r="S260" s="26"/>
      <c r="T260" s="48"/>
      <c r="U260" s="26"/>
      <c r="V260" s="48"/>
      <c r="W260" s="26"/>
      <c r="X260" s="48"/>
      <c r="Y260" s="26"/>
      <c r="Z260" s="48"/>
      <c r="AA260" s="26"/>
      <c r="AB260" s="48"/>
      <c r="AC260" s="26"/>
      <c r="AD260" s="48"/>
      <c r="AE260" s="26"/>
      <c r="AF260" s="48"/>
      <c r="AG260" s="26"/>
      <c r="AH260" s="48"/>
      <c r="AI260" s="26"/>
      <c r="AJ260" s="48"/>
      <c r="AK260" s="26"/>
      <c r="AL260" s="48"/>
      <c r="AM260" s="26"/>
      <c r="AN260" s="48"/>
      <c r="AO260" s="26"/>
      <c r="AP260" s="48"/>
      <c r="AQ260" s="26"/>
      <c r="AR260" s="48"/>
      <c r="AS260" s="48"/>
      <c r="AT260" s="26"/>
      <c r="AU260" s="48"/>
      <c r="AV260" s="48"/>
      <c r="AW260" s="26"/>
      <c r="AX260" s="48"/>
      <c r="AY260" s="48"/>
      <c r="AZ260" s="26"/>
      <c r="BA260" s="48"/>
      <c r="BB260" s="48"/>
    </row>
    <row r="261" spans="3:54" s="12" customFormat="1" ht="14.25" customHeight="1">
      <c r="C261" s="42"/>
      <c r="D261" s="42"/>
      <c r="E261" s="42"/>
      <c r="G261" s="78"/>
      <c r="H261" s="79"/>
      <c r="I261" s="26"/>
      <c r="J261" s="48"/>
      <c r="K261" s="26"/>
      <c r="L261" s="48"/>
      <c r="M261" s="26"/>
      <c r="N261" s="48"/>
      <c r="O261" s="26"/>
      <c r="P261" s="48"/>
      <c r="Q261" s="26"/>
      <c r="R261" s="48"/>
      <c r="S261" s="26"/>
      <c r="T261" s="48"/>
      <c r="U261" s="26"/>
      <c r="V261" s="48"/>
      <c r="W261" s="26"/>
      <c r="X261" s="48"/>
      <c r="Y261" s="26"/>
      <c r="Z261" s="48"/>
      <c r="AA261" s="26"/>
      <c r="AB261" s="48"/>
      <c r="AC261" s="26"/>
      <c r="AD261" s="48"/>
      <c r="AE261" s="26"/>
      <c r="AF261" s="48"/>
      <c r="AG261" s="26"/>
      <c r="AH261" s="48"/>
      <c r="AI261" s="26"/>
      <c r="AJ261" s="48"/>
      <c r="AK261" s="26"/>
      <c r="AL261" s="48"/>
      <c r="AM261" s="26"/>
      <c r="AN261" s="48"/>
      <c r="AO261" s="26"/>
      <c r="AP261" s="48"/>
      <c r="AQ261" s="26"/>
      <c r="AR261" s="48"/>
      <c r="AS261" s="48"/>
      <c r="AT261" s="26"/>
      <c r="AU261" s="48"/>
      <c r="AV261" s="48"/>
      <c r="AW261" s="26"/>
      <c r="AX261" s="48"/>
      <c r="AY261" s="48"/>
      <c r="AZ261" s="26"/>
      <c r="BA261" s="48"/>
      <c r="BB261" s="48"/>
    </row>
    <row r="262" spans="7:54" s="12" customFormat="1" ht="14.25" customHeight="1">
      <c r="G262" s="78"/>
      <c r="H262" s="79"/>
      <c r="I262" s="26"/>
      <c r="J262" s="48"/>
      <c r="K262" s="26"/>
      <c r="L262" s="48"/>
      <c r="M262" s="26"/>
      <c r="N262" s="48"/>
      <c r="O262" s="26"/>
      <c r="P262" s="48"/>
      <c r="Q262" s="26"/>
      <c r="R262" s="48"/>
      <c r="S262" s="26"/>
      <c r="T262" s="48"/>
      <c r="U262" s="26"/>
      <c r="V262" s="48"/>
      <c r="W262" s="26"/>
      <c r="X262" s="48"/>
      <c r="Y262" s="26"/>
      <c r="Z262" s="48"/>
      <c r="AA262" s="26"/>
      <c r="AB262" s="48"/>
      <c r="AC262" s="26"/>
      <c r="AD262" s="48"/>
      <c r="AE262" s="26"/>
      <c r="AF262" s="48"/>
      <c r="AG262" s="26"/>
      <c r="AH262" s="48"/>
      <c r="AI262" s="26"/>
      <c r="AJ262" s="48"/>
      <c r="AK262" s="26"/>
      <c r="AL262" s="48"/>
      <c r="AM262" s="26"/>
      <c r="AN262" s="48"/>
      <c r="AO262" s="26"/>
      <c r="AP262" s="48"/>
      <c r="AQ262" s="26"/>
      <c r="AR262" s="48"/>
      <c r="AS262" s="48"/>
      <c r="AT262" s="26"/>
      <c r="AU262" s="48"/>
      <c r="AV262" s="48"/>
      <c r="AW262" s="26"/>
      <c r="AX262" s="48"/>
      <c r="AY262" s="48"/>
      <c r="AZ262" s="26"/>
      <c r="BA262" s="48"/>
      <c r="BB262" s="48"/>
    </row>
    <row r="263" spans="7:54" s="12" customFormat="1" ht="14.25" customHeight="1">
      <c r="G263" s="78"/>
      <c r="H263" s="79"/>
      <c r="I263" s="26"/>
      <c r="J263" s="48"/>
      <c r="K263" s="26"/>
      <c r="L263" s="48"/>
      <c r="M263" s="26"/>
      <c r="N263" s="48"/>
      <c r="O263" s="26"/>
      <c r="P263" s="48"/>
      <c r="Q263" s="26"/>
      <c r="R263" s="48"/>
      <c r="S263" s="26"/>
      <c r="T263" s="48"/>
      <c r="U263" s="26"/>
      <c r="V263" s="48"/>
      <c r="W263" s="26"/>
      <c r="X263" s="48"/>
      <c r="Y263" s="26"/>
      <c r="Z263" s="48"/>
      <c r="AA263" s="26"/>
      <c r="AB263" s="48"/>
      <c r="AC263" s="26"/>
      <c r="AD263" s="48"/>
      <c r="AE263" s="26"/>
      <c r="AF263" s="48"/>
      <c r="AG263" s="26"/>
      <c r="AH263" s="48"/>
      <c r="AI263" s="26"/>
      <c r="AJ263" s="48"/>
      <c r="AK263" s="26"/>
      <c r="AL263" s="48"/>
      <c r="AM263" s="26"/>
      <c r="AN263" s="48"/>
      <c r="AO263" s="26"/>
      <c r="AP263" s="48"/>
      <c r="AQ263" s="26"/>
      <c r="AR263" s="48"/>
      <c r="AS263" s="48"/>
      <c r="AT263" s="26"/>
      <c r="AU263" s="48"/>
      <c r="AV263" s="48"/>
      <c r="AW263" s="26"/>
      <c r="AX263" s="48"/>
      <c r="AY263" s="48"/>
      <c r="AZ263" s="26"/>
      <c r="BA263" s="48"/>
      <c r="BB263" s="48"/>
    </row>
    <row r="264" spans="3:54" s="12" customFormat="1" ht="14.25" customHeight="1">
      <c r="C264" s="42"/>
      <c r="D264" s="42"/>
      <c r="E264" s="42"/>
      <c r="G264" s="78"/>
      <c r="H264" s="79"/>
      <c r="I264" s="26"/>
      <c r="J264" s="48"/>
      <c r="K264" s="26"/>
      <c r="L264" s="48"/>
      <c r="M264" s="26"/>
      <c r="N264" s="48"/>
      <c r="O264" s="26"/>
      <c r="P264" s="48"/>
      <c r="Q264" s="26"/>
      <c r="R264" s="48"/>
      <c r="S264" s="26"/>
      <c r="T264" s="48"/>
      <c r="U264" s="26"/>
      <c r="V264" s="48"/>
      <c r="W264" s="26"/>
      <c r="X264" s="48"/>
      <c r="Y264" s="26"/>
      <c r="Z264" s="48"/>
      <c r="AA264" s="26"/>
      <c r="AB264" s="48"/>
      <c r="AC264" s="26"/>
      <c r="AD264" s="48"/>
      <c r="AE264" s="26"/>
      <c r="AF264" s="48"/>
      <c r="AG264" s="26"/>
      <c r="AH264" s="48"/>
      <c r="AI264" s="26"/>
      <c r="AJ264" s="48"/>
      <c r="AK264" s="26"/>
      <c r="AL264" s="48"/>
      <c r="AM264" s="26"/>
      <c r="AN264" s="48"/>
      <c r="AO264" s="26"/>
      <c r="AP264" s="48"/>
      <c r="AQ264" s="26"/>
      <c r="AR264" s="48"/>
      <c r="AS264" s="48"/>
      <c r="AT264" s="26"/>
      <c r="AU264" s="48"/>
      <c r="AV264" s="48"/>
      <c r="AW264" s="26"/>
      <c r="AX264" s="48"/>
      <c r="AY264" s="48"/>
      <c r="AZ264" s="26"/>
      <c r="BA264" s="48"/>
      <c r="BB264" s="48"/>
    </row>
    <row r="265" spans="2:54" s="12" customFormat="1" ht="14.25" customHeight="1">
      <c r="B265" s="46"/>
      <c r="C265" s="49"/>
      <c r="D265" s="46"/>
      <c r="E265" s="46"/>
      <c r="G265" s="78"/>
      <c r="H265" s="79"/>
      <c r="I265" s="26"/>
      <c r="J265" s="48"/>
      <c r="K265" s="26"/>
      <c r="L265" s="48"/>
      <c r="M265" s="26"/>
      <c r="N265" s="48"/>
      <c r="O265" s="26"/>
      <c r="P265" s="48"/>
      <c r="Q265" s="26"/>
      <c r="R265" s="48"/>
      <c r="S265" s="26"/>
      <c r="T265" s="48"/>
      <c r="U265" s="26"/>
      <c r="V265" s="48"/>
      <c r="W265" s="26"/>
      <c r="X265" s="48"/>
      <c r="Y265" s="26"/>
      <c r="Z265" s="48"/>
      <c r="AA265" s="26"/>
      <c r="AB265" s="48"/>
      <c r="AC265" s="26"/>
      <c r="AD265" s="48"/>
      <c r="AE265" s="26"/>
      <c r="AF265" s="48"/>
      <c r="AG265" s="26"/>
      <c r="AH265" s="48"/>
      <c r="AI265" s="26"/>
      <c r="AJ265" s="48"/>
      <c r="AK265" s="26"/>
      <c r="AL265" s="48"/>
      <c r="AM265" s="26"/>
      <c r="AN265" s="48"/>
      <c r="AO265" s="26"/>
      <c r="AP265" s="48"/>
      <c r="AQ265" s="26"/>
      <c r="AR265" s="48"/>
      <c r="AS265" s="48"/>
      <c r="AT265" s="26"/>
      <c r="AU265" s="48"/>
      <c r="AV265" s="48"/>
      <c r="AW265" s="26"/>
      <c r="AX265" s="48"/>
      <c r="AY265" s="48"/>
      <c r="AZ265" s="26"/>
      <c r="BA265" s="48"/>
      <c r="BB265" s="48"/>
    </row>
    <row r="266" spans="3:54" s="12" customFormat="1" ht="14.25" customHeight="1">
      <c r="C266" s="42"/>
      <c r="D266" s="42"/>
      <c r="E266" s="42"/>
      <c r="G266" s="78"/>
      <c r="H266" s="79"/>
      <c r="I266" s="26"/>
      <c r="J266" s="48"/>
      <c r="K266" s="26"/>
      <c r="L266" s="48"/>
      <c r="M266" s="26"/>
      <c r="N266" s="48"/>
      <c r="O266" s="26"/>
      <c r="P266" s="48"/>
      <c r="Q266" s="26"/>
      <c r="R266" s="48"/>
      <c r="S266" s="26"/>
      <c r="T266" s="48"/>
      <c r="U266" s="26"/>
      <c r="V266" s="48"/>
      <c r="W266" s="26"/>
      <c r="X266" s="48"/>
      <c r="Y266" s="26"/>
      <c r="Z266" s="48"/>
      <c r="AA266" s="26"/>
      <c r="AB266" s="48"/>
      <c r="AC266" s="26"/>
      <c r="AD266" s="48"/>
      <c r="AE266" s="26"/>
      <c r="AF266" s="48"/>
      <c r="AG266" s="26"/>
      <c r="AH266" s="48"/>
      <c r="AI266" s="26"/>
      <c r="AJ266" s="48"/>
      <c r="AK266" s="26"/>
      <c r="AL266" s="48"/>
      <c r="AM266" s="26"/>
      <c r="AN266" s="48"/>
      <c r="AO266" s="26"/>
      <c r="AP266" s="48"/>
      <c r="AQ266" s="26"/>
      <c r="AR266" s="48"/>
      <c r="AS266" s="48"/>
      <c r="AT266" s="26"/>
      <c r="AU266" s="48"/>
      <c r="AV266" s="48"/>
      <c r="AW266" s="26"/>
      <c r="AX266" s="48"/>
      <c r="AY266" s="48"/>
      <c r="AZ266" s="26"/>
      <c r="BA266" s="48"/>
      <c r="BB266" s="48"/>
    </row>
    <row r="267" spans="2:54" s="12" customFormat="1" ht="14.25" customHeight="1">
      <c r="B267" s="46"/>
      <c r="C267" s="49"/>
      <c r="D267" s="46"/>
      <c r="E267" s="46"/>
      <c r="G267" s="78"/>
      <c r="H267" s="79"/>
      <c r="I267" s="26"/>
      <c r="J267" s="48"/>
      <c r="K267" s="26"/>
      <c r="L267" s="48"/>
      <c r="M267" s="26"/>
      <c r="N267" s="48"/>
      <c r="O267" s="26"/>
      <c r="P267" s="48"/>
      <c r="Q267" s="26"/>
      <c r="R267" s="48"/>
      <c r="S267" s="26"/>
      <c r="T267" s="48"/>
      <c r="U267" s="26"/>
      <c r="V267" s="48"/>
      <c r="W267" s="26"/>
      <c r="X267" s="48"/>
      <c r="Y267" s="26"/>
      <c r="Z267" s="48"/>
      <c r="AA267" s="26"/>
      <c r="AB267" s="48"/>
      <c r="AC267" s="26"/>
      <c r="AD267" s="48"/>
      <c r="AE267" s="26"/>
      <c r="AF267" s="48"/>
      <c r="AG267" s="26"/>
      <c r="AH267" s="48"/>
      <c r="AI267" s="26"/>
      <c r="AJ267" s="48"/>
      <c r="AK267" s="26"/>
      <c r="AL267" s="48"/>
      <c r="AM267" s="26"/>
      <c r="AN267" s="48"/>
      <c r="AO267" s="26"/>
      <c r="AP267" s="48"/>
      <c r="AQ267" s="26"/>
      <c r="AR267" s="48"/>
      <c r="AS267" s="48"/>
      <c r="AT267" s="26"/>
      <c r="AU267" s="48"/>
      <c r="AV267" s="48"/>
      <c r="AW267" s="26"/>
      <c r="AX267" s="48"/>
      <c r="AY267" s="48"/>
      <c r="AZ267" s="26"/>
      <c r="BA267" s="48"/>
      <c r="BB267" s="48"/>
    </row>
    <row r="268" spans="3:54" s="12" customFormat="1" ht="14.25" customHeight="1">
      <c r="C268" s="42"/>
      <c r="D268" s="42"/>
      <c r="E268" s="42"/>
      <c r="G268" s="78"/>
      <c r="H268" s="79"/>
      <c r="I268" s="26"/>
      <c r="J268" s="48"/>
      <c r="K268" s="26"/>
      <c r="L268" s="48"/>
      <c r="M268" s="26"/>
      <c r="N268" s="48"/>
      <c r="O268" s="26"/>
      <c r="P268" s="48"/>
      <c r="Q268" s="26"/>
      <c r="R268" s="48"/>
      <c r="S268" s="26"/>
      <c r="T268" s="48"/>
      <c r="U268" s="26"/>
      <c r="V268" s="48"/>
      <c r="W268" s="26"/>
      <c r="X268" s="48"/>
      <c r="Y268" s="26"/>
      <c r="Z268" s="48"/>
      <c r="AA268" s="26"/>
      <c r="AB268" s="48"/>
      <c r="AC268" s="26"/>
      <c r="AD268" s="48"/>
      <c r="AE268" s="26"/>
      <c r="AF268" s="48"/>
      <c r="AG268" s="26"/>
      <c r="AH268" s="48"/>
      <c r="AI268" s="26"/>
      <c r="AJ268" s="48"/>
      <c r="AK268" s="26"/>
      <c r="AL268" s="48"/>
      <c r="AM268" s="26"/>
      <c r="AN268" s="48"/>
      <c r="AO268" s="26"/>
      <c r="AP268" s="48"/>
      <c r="AQ268" s="26"/>
      <c r="AR268" s="48"/>
      <c r="AS268" s="48"/>
      <c r="AT268" s="26"/>
      <c r="AU268" s="48"/>
      <c r="AV268" s="48"/>
      <c r="AW268" s="26"/>
      <c r="AX268" s="48"/>
      <c r="AY268" s="48"/>
      <c r="AZ268" s="26"/>
      <c r="BA268" s="48"/>
      <c r="BB268" s="48"/>
    </row>
    <row r="269" spans="3:54" s="12" customFormat="1" ht="14.25" customHeight="1">
      <c r="C269" s="49"/>
      <c r="D269" s="49"/>
      <c r="E269" s="49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</row>
    <row r="270" s="4" customFormat="1" ht="14.25" customHeight="1"/>
    <row r="271" s="4" customFormat="1" ht="13.5">
      <c r="B271" s="12"/>
    </row>
    <row r="272" s="4" customFormat="1" ht="13.5">
      <c r="B272" s="12"/>
    </row>
    <row r="273" s="4" customFormat="1" ht="13.5">
      <c r="B273" s="12"/>
    </row>
    <row r="274" s="1" customFormat="1" ht="13.5"/>
    <row r="275" s="1" customFormat="1" ht="13.5"/>
  </sheetData>
  <sheetProtection/>
  <mergeCells count="11">
    <mergeCell ref="AF4:AH4"/>
    <mergeCell ref="B6:D6"/>
    <mergeCell ref="B3:D3"/>
    <mergeCell ref="G3:I4"/>
    <mergeCell ref="AK3:AM4"/>
    <mergeCell ref="AP3:AR4"/>
    <mergeCell ref="B4:D4"/>
    <mergeCell ref="L4:N4"/>
    <mergeCell ref="Q4:S4"/>
    <mergeCell ref="V4:X4"/>
    <mergeCell ref="AA4:AC4"/>
  </mergeCells>
  <printOptions/>
  <pageMargins left="0.7874015748031497" right="0.5905511811023623" top="0.5905511811023623" bottom="0" header="0.5118110236220472" footer="0.31496062992125984"/>
  <pageSetup firstPageNumber="67" useFirstPageNumber="1" horizontalDpi="600" verticalDpi="600" orientation="portrait" pageOrder="overThenDown" paperSize="9" scale="98" r:id="rId1"/>
  <headerFooter alignWithMargins="0">
    <oddFooter>&amp;C&amp;"ＭＳ 明朝,標準"&amp;P</oddFooter>
  </headerFooter>
  <rowBreaks count="2" manualBreakCount="2">
    <brk id="136" max="53" man="1"/>
    <brk id="204" max="53" man="1"/>
  </rowBreaks>
  <colBreaks count="2" manualBreakCount="2">
    <brk id="20" max="63" man="1"/>
    <brk id="4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2023-08-01T23:43:40Z</cp:lastPrinted>
  <dcterms:created xsi:type="dcterms:W3CDTF">1997-01-08T22:48:59Z</dcterms:created>
  <dcterms:modified xsi:type="dcterms:W3CDTF">2023-08-02T23:41:05Z</dcterms:modified>
  <cp:category/>
  <cp:version/>
  <cp:contentType/>
  <cp:contentStatus/>
</cp:coreProperties>
</file>