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95" windowWidth="12405" windowHeight="11610" activeTab="0"/>
  </bookViews>
  <sheets>
    <sheet name="第6表 (R2)" sheetId="1" r:id="rId1"/>
  </sheets>
  <definedNames/>
  <calcPr fullCalcOnLoad="1"/>
</workbook>
</file>

<file path=xl/sharedStrings.xml><?xml version="1.0" encoding="utf-8"?>
<sst xmlns="http://schemas.openxmlformats.org/spreadsheetml/2006/main" count="198" uniqueCount="64">
  <si>
    <t>-</t>
  </si>
  <si>
    <t>　　　　　第６表　世帯の家族類型（16区分），世帯人員（７区分）別一般世帯数並びに住居      の種類・住宅の所有の関係（６区分）別一般世帯数及び一般世帯人員</t>
  </si>
  <si>
    <t>親　　　　　　　族　　　　　　　の　　　　　　　み　　　　　　　の　　　　　　　世　　　　　　　帯</t>
  </si>
  <si>
    <t>親 族 人 員（７区分）</t>
  </si>
  <si>
    <t>核　　　家　　　族　　　世　　　帯</t>
  </si>
  <si>
    <t>核　　　　　家　　　　　族　　　　　以　　　　　外　　　　　の　　　　　世　　　　　帯</t>
  </si>
  <si>
    <t>非 親 族</t>
  </si>
  <si>
    <t>単    独</t>
  </si>
  <si>
    <t>夫婦のみ</t>
  </si>
  <si>
    <t>夫 婦 と</t>
  </si>
  <si>
    <t>男 親 と</t>
  </si>
  <si>
    <t>女 親 と</t>
  </si>
  <si>
    <t>夫婦，子供と</t>
  </si>
  <si>
    <t>夫婦と他の</t>
  </si>
  <si>
    <t>夫婦，親と</t>
  </si>
  <si>
    <t>夫婦，子供，</t>
  </si>
  <si>
    <t>兄 弟 姉 妹</t>
  </si>
  <si>
    <t>他 に 分 類</t>
  </si>
  <si>
    <t xml:space="preserve"> 総   数</t>
  </si>
  <si>
    <t xml:space="preserve"> 総    数</t>
  </si>
  <si>
    <t>親族（親，</t>
  </si>
  <si>
    <t>他の親族</t>
  </si>
  <si>
    <t>他 の 親 族</t>
  </si>
  <si>
    <t>親 と 他 の</t>
  </si>
  <si>
    <t>を 含 む</t>
  </si>
  <si>
    <t>住宅の所有の関係</t>
  </si>
  <si>
    <t>(1)</t>
  </si>
  <si>
    <t>子供から</t>
  </si>
  <si>
    <t>両親から</t>
  </si>
  <si>
    <t>ひとり親から</t>
  </si>
  <si>
    <t>両 親 か ら</t>
  </si>
  <si>
    <t>子供を含ま</t>
  </si>
  <si>
    <t>（親を含ま</t>
  </si>
  <si>
    <t>（子供を含ま</t>
  </si>
  <si>
    <t>親 族 か ら</t>
  </si>
  <si>
    <t>の み か ら</t>
  </si>
  <si>
    <t>さ れ な い</t>
  </si>
  <si>
    <t xml:space="preserve">       （６区分）</t>
  </si>
  <si>
    <t>ない）から</t>
  </si>
  <si>
    <t>な       る</t>
  </si>
  <si>
    <t>世    帯</t>
  </si>
  <si>
    <t>の 世 帯</t>
  </si>
  <si>
    <t>なる世帯</t>
  </si>
  <si>
    <t>な る 世 帯</t>
  </si>
  <si>
    <t>世       帯</t>
  </si>
  <si>
    <t>世       帯</t>
  </si>
  <si>
    <t>世帯</t>
  </si>
  <si>
    <t>一  般  世  帯  数</t>
  </si>
  <si>
    <t>世　帯 人 員 が 1 人</t>
  </si>
  <si>
    <t>　　　　　　        2</t>
  </si>
  <si>
    <t>　　　　　　        3</t>
  </si>
  <si>
    <t>　　　　　　        4</t>
  </si>
  <si>
    <t>　　　   　　　     5</t>
  </si>
  <si>
    <t>　　   　　　　     6</t>
  </si>
  <si>
    <t xml:space="preserve">           7  人  以  上</t>
  </si>
  <si>
    <t>住宅に住む一般世帯数</t>
  </si>
  <si>
    <t>主世帯</t>
  </si>
  <si>
    <t>持ち家</t>
  </si>
  <si>
    <t>公営・都市再生機構・公社の借家</t>
  </si>
  <si>
    <t>民営の借家</t>
  </si>
  <si>
    <t>給与住宅</t>
  </si>
  <si>
    <t>間借り</t>
  </si>
  <si>
    <t>住宅に住む一般世帯人員</t>
  </si>
  <si>
    <t>注：総数(1)には、世帯の家族類型「不詳」を含む。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</si>
</sst>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0_ "/>
    <numFmt numFmtId="179" formatCode="0.0_ "/>
    <numFmt numFmtId="180" formatCode="[$-411]&quot; &quot;yyyy&quot;年 &quot;m&quot;月 &quot;d&quot;日 &quot;dddd"/>
    <numFmt numFmtId="181" formatCode="[&lt;=999]000;[&lt;=9999]000\-00;000\-0000"/>
    <numFmt numFmtId="182" formatCode="0_);[Red]\(0\)"/>
    <numFmt numFmtId="183" formatCode="0.0_);[Red]\(0.0\)"/>
    <numFmt numFmtId="184" formatCode="0_ "/>
    <numFmt numFmtId="185" formatCode="#,##0_ "/>
    <numFmt numFmtId="186" formatCode="#,##0_);[Red]\(#,##0\)"/>
    <numFmt numFmtId="187" formatCode="&quot;¥&quot;#,##0_);[Red]\(&quot;¥&quot;#,##0\)"/>
    <numFmt numFmtId="188" formatCode="\-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38" fontId="2" fillId="0" borderId="13" xfId="50" applyFont="1" applyFill="1" applyBorder="1" applyAlignment="1">
      <alignment/>
    </xf>
    <xf numFmtId="38" fontId="2" fillId="0" borderId="0" xfId="50" applyFont="1" applyFill="1" applyAlignment="1">
      <alignment/>
    </xf>
    <xf numFmtId="0" fontId="3" fillId="0" borderId="0" xfId="0" applyFont="1" applyFill="1" applyAlignment="1">
      <alignment/>
    </xf>
    <xf numFmtId="38" fontId="2" fillId="0" borderId="13" xfId="50" applyFont="1" applyFill="1" applyBorder="1" applyAlignment="1">
      <alignment horizontal="right"/>
    </xf>
    <xf numFmtId="3" fontId="2" fillId="0" borderId="13" xfId="5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8" fontId="7" fillId="0" borderId="13" xfId="50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distributed"/>
    </xf>
    <xf numFmtId="0" fontId="6" fillId="0" borderId="13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shrinkToFit="1"/>
    </xf>
    <xf numFmtId="0" fontId="6" fillId="0" borderId="13" xfId="0" applyFont="1" applyBorder="1" applyAlignment="1">
      <alignment horizontal="center" shrinkToFit="1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6" fillId="0" borderId="0" xfId="0" applyFont="1" applyAlignment="1">
      <alignment/>
    </xf>
    <xf numFmtId="38" fontId="2" fillId="0" borderId="15" xfId="50" applyFont="1" applyFill="1" applyBorder="1" applyAlignment="1">
      <alignment horizontal="right"/>
    </xf>
    <xf numFmtId="38" fontId="2" fillId="0" borderId="0" xfId="5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38" fontId="2" fillId="0" borderId="0" xfId="50" applyFont="1" applyFill="1" applyAlignment="1">
      <alignment horizontal="right"/>
    </xf>
    <xf numFmtId="49" fontId="6" fillId="0" borderId="1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3" fontId="2" fillId="0" borderId="0" xfId="50" applyNumberFormat="1" applyFont="1" applyFill="1" applyBorder="1" applyAlignment="1">
      <alignment horizontal="right"/>
    </xf>
    <xf numFmtId="1" fontId="2" fillId="0" borderId="13" xfId="50" applyNumberFormat="1" applyFont="1" applyFill="1" applyBorder="1" applyAlignment="1">
      <alignment horizontal="right"/>
    </xf>
    <xf numFmtId="187" fontId="2" fillId="0" borderId="0" xfId="50" applyNumberFormat="1" applyFont="1" applyFill="1" applyAlignment="1">
      <alignment horizontal="right"/>
    </xf>
    <xf numFmtId="1" fontId="2" fillId="0" borderId="0" xfId="5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38" fontId="3" fillId="0" borderId="13" xfId="50" applyFont="1" applyFill="1" applyBorder="1" applyAlignment="1">
      <alignment horizontal="right"/>
    </xf>
    <xf numFmtId="38" fontId="3" fillId="0" borderId="0" xfId="50" applyFont="1" applyFill="1" applyBorder="1" applyAlignment="1">
      <alignment horizontal="right"/>
    </xf>
    <xf numFmtId="38" fontId="3" fillId="0" borderId="0" xfId="50" applyFont="1" applyFill="1" applyAlignment="1">
      <alignment horizontal="right"/>
    </xf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 wrapText="1"/>
    </xf>
    <xf numFmtId="38" fontId="2" fillId="0" borderId="15" xfId="50" applyFont="1" applyFill="1" applyBorder="1" applyAlignment="1">
      <alignment horizontal="right" vertical="center"/>
    </xf>
    <xf numFmtId="38" fontId="2" fillId="0" borderId="13" xfId="50" applyFont="1" applyFill="1" applyBorder="1" applyAlignment="1">
      <alignment horizontal="right" vertical="center"/>
    </xf>
    <xf numFmtId="38" fontId="2" fillId="0" borderId="0" xfId="50" applyFont="1" applyFill="1" applyBorder="1" applyAlignment="1">
      <alignment horizontal="right" vertical="center"/>
    </xf>
    <xf numFmtId="3" fontId="2" fillId="0" borderId="13" xfId="50" applyNumberFormat="1" applyFont="1" applyFill="1" applyBorder="1" applyAlignment="1">
      <alignment horizontal="right" vertical="center"/>
    </xf>
    <xf numFmtId="38" fontId="2" fillId="0" borderId="0" xfId="50" applyFont="1" applyFill="1" applyAlignment="1">
      <alignment horizontal="right" vertical="center"/>
    </xf>
    <xf numFmtId="1" fontId="2" fillId="0" borderId="0" xfId="50" applyNumberFormat="1" applyFont="1" applyFill="1" applyAlignment="1">
      <alignment horizontal="right" vertical="center"/>
    </xf>
    <xf numFmtId="38" fontId="7" fillId="0" borderId="15" xfId="50" applyFont="1" applyFill="1" applyBorder="1" applyAlignment="1">
      <alignment horizontal="right"/>
    </xf>
    <xf numFmtId="38" fontId="7" fillId="0" borderId="0" xfId="50" applyFont="1" applyFill="1" applyBorder="1" applyAlignment="1">
      <alignment horizontal="right"/>
    </xf>
    <xf numFmtId="38" fontId="7" fillId="0" borderId="0" xfId="50" applyFont="1" applyFill="1" applyAlignment="1">
      <alignment horizontal="right"/>
    </xf>
    <xf numFmtId="38" fontId="8" fillId="0" borderId="15" xfId="50" applyFont="1" applyFill="1" applyBorder="1" applyAlignment="1">
      <alignment horizontal="right"/>
    </xf>
    <xf numFmtId="38" fontId="8" fillId="0" borderId="13" xfId="50" applyFont="1" applyFill="1" applyBorder="1" applyAlignment="1">
      <alignment horizontal="right"/>
    </xf>
    <xf numFmtId="38" fontId="8" fillId="0" borderId="0" xfId="50" applyFont="1" applyFill="1" applyBorder="1" applyAlignment="1">
      <alignment horizontal="right"/>
    </xf>
    <xf numFmtId="38" fontId="2" fillId="0" borderId="15" xfId="50" applyFont="1" applyFill="1" applyBorder="1" applyAlignment="1">
      <alignment/>
    </xf>
    <xf numFmtId="38" fontId="2" fillId="0" borderId="0" xfId="50" applyFont="1" applyFill="1" applyBorder="1" applyAlignment="1">
      <alignment/>
    </xf>
    <xf numFmtId="38" fontId="3" fillId="0" borderId="15" xfId="50" applyFont="1" applyBorder="1" applyAlignment="1">
      <alignment horizontal="right"/>
    </xf>
    <xf numFmtId="38" fontId="3" fillId="0" borderId="13" xfId="50" applyFont="1" applyBorder="1" applyAlignment="1">
      <alignment horizontal="right"/>
    </xf>
    <xf numFmtId="38" fontId="3" fillId="0" borderId="0" xfId="50" applyFont="1" applyBorder="1" applyAlignment="1">
      <alignment horizontal="right"/>
    </xf>
    <xf numFmtId="38" fontId="3" fillId="0" borderId="0" xfId="50" applyFont="1" applyAlignment="1">
      <alignment horizontal="right"/>
    </xf>
    <xf numFmtId="0" fontId="5" fillId="0" borderId="11" xfId="0" applyFont="1" applyBorder="1" applyAlignment="1">
      <alignment/>
    </xf>
    <xf numFmtId="38" fontId="3" fillId="0" borderId="20" xfId="50" applyFont="1" applyBorder="1" applyAlignment="1">
      <alignment/>
    </xf>
    <xf numFmtId="38" fontId="3" fillId="0" borderId="21" xfId="50" applyFont="1" applyBorder="1" applyAlignment="1">
      <alignment/>
    </xf>
    <xf numFmtId="38" fontId="3" fillId="0" borderId="11" xfId="50" applyFont="1" applyBorder="1" applyAlignment="1">
      <alignment/>
    </xf>
    <xf numFmtId="0" fontId="5" fillId="0" borderId="0" xfId="0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0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0" fontId="6" fillId="0" borderId="10" xfId="0" applyFont="1" applyFill="1" applyBorder="1" applyAlignment="1">
      <alignment horizontal="distributed"/>
    </xf>
    <xf numFmtId="0" fontId="0" fillId="0" borderId="0" xfId="0" applyFont="1" applyFill="1" applyAlignment="1">
      <alignment horizontal="distributed"/>
    </xf>
    <xf numFmtId="0" fontId="5" fillId="0" borderId="0" xfId="0" applyFont="1" applyFill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192"/>
  <sheetViews>
    <sheetView tabSelected="1" view="pageBreakPreview" zoomScaleSheetLayoutView="100" zoomScalePageLayoutView="0" workbookViewId="0" topLeftCell="A1">
      <selection activeCell="Y4" sqref="Y4"/>
    </sheetView>
  </sheetViews>
  <sheetFormatPr defaultColWidth="9.00390625" defaultRowHeight="13.5"/>
  <cols>
    <col min="1" max="1" width="1.75390625" style="0" customWidth="1"/>
    <col min="2" max="2" width="1.625" style="0" customWidth="1"/>
    <col min="3" max="3" width="17.00390625" style="0" customWidth="1"/>
    <col min="4" max="4" width="0.74609375" style="0" customWidth="1"/>
    <col min="5" max="14" width="8.125" style="0" customWidth="1"/>
    <col min="15" max="16" width="8.875" style="0" customWidth="1"/>
    <col min="17" max="17" width="8.375" style="0" customWidth="1"/>
    <col min="18" max="20" width="8.875" style="0" customWidth="1"/>
    <col min="21" max="21" width="8.375" style="0" customWidth="1"/>
    <col min="22" max="22" width="8.75390625" style="0" customWidth="1"/>
    <col min="23" max="24" width="8.125" style="0" customWidth="1"/>
  </cols>
  <sheetData>
    <row r="1" spans="1:4" s="1" customFormat="1" ht="16.5" customHeight="1">
      <c r="A1" s="3" t="s">
        <v>1</v>
      </c>
      <c r="B1" s="3"/>
      <c r="C1" s="3"/>
      <c r="D1" s="3"/>
    </row>
    <row r="2" spans="1:24" s="1" customFormat="1" ht="14.25" customHeight="1" thickBot="1">
      <c r="A2" s="5"/>
      <c r="B2" s="5"/>
      <c r="C2" s="5"/>
      <c r="D2" s="5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s="2" customFormat="1" ht="16.5" customHeight="1">
      <c r="A3" s="9"/>
      <c r="B3" s="9"/>
      <c r="C3" s="9"/>
      <c r="D3" s="9"/>
      <c r="E3" s="21"/>
      <c r="F3" s="83" t="s">
        <v>2</v>
      </c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22"/>
      <c r="X3" s="23"/>
    </row>
    <row r="4" spans="1:23" s="2" customFormat="1" ht="16.5" customHeight="1">
      <c r="A4" s="86" t="s">
        <v>3</v>
      </c>
      <c r="B4" s="86"/>
      <c r="C4" s="86"/>
      <c r="D4" s="9"/>
      <c r="E4" s="22"/>
      <c r="F4" s="24"/>
      <c r="G4" s="87" t="s">
        <v>4</v>
      </c>
      <c r="H4" s="88"/>
      <c r="I4" s="88"/>
      <c r="J4" s="88"/>
      <c r="K4" s="89"/>
      <c r="L4" s="87" t="s">
        <v>5</v>
      </c>
      <c r="M4" s="88"/>
      <c r="N4" s="88"/>
      <c r="O4" s="88"/>
      <c r="P4" s="88"/>
      <c r="Q4" s="88"/>
      <c r="R4" s="88"/>
      <c r="S4" s="88"/>
      <c r="T4" s="88"/>
      <c r="U4" s="88"/>
      <c r="V4" s="89"/>
      <c r="W4" s="22"/>
    </row>
    <row r="5" spans="1:24" s="2" customFormat="1" ht="13.5" customHeight="1">
      <c r="A5" s="9"/>
      <c r="B5" s="9"/>
      <c r="C5" s="9"/>
      <c r="D5" s="9"/>
      <c r="E5" s="22"/>
      <c r="F5" s="23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5" t="s">
        <v>6</v>
      </c>
      <c r="X5" s="26" t="s">
        <v>7</v>
      </c>
    </row>
    <row r="6" spans="1:24" s="2" customFormat="1" ht="13.5" customHeight="1">
      <c r="A6" s="9"/>
      <c r="B6" s="9"/>
      <c r="C6" s="9"/>
      <c r="D6" s="9"/>
      <c r="E6" s="27"/>
      <c r="F6" s="23"/>
      <c r="G6" s="28"/>
      <c r="H6" s="29" t="s">
        <v>8</v>
      </c>
      <c r="I6" s="29" t="s">
        <v>9</v>
      </c>
      <c r="J6" s="29" t="s">
        <v>10</v>
      </c>
      <c r="K6" s="29" t="s">
        <v>11</v>
      </c>
      <c r="L6" s="28"/>
      <c r="M6" s="29" t="s">
        <v>9</v>
      </c>
      <c r="N6" s="29" t="s">
        <v>9</v>
      </c>
      <c r="O6" s="28" t="s">
        <v>12</v>
      </c>
      <c r="P6" s="28" t="s">
        <v>12</v>
      </c>
      <c r="Q6" s="30" t="s">
        <v>13</v>
      </c>
      <c r="R6" s="31" t="s">
        <v>12</v>
      </c>
      <c r="S6" s="30" t="s">
        <v>14</v>
      </c>
      <c r="T6" s="28" t="s">
        <v>15</v>
      </c>
      <c r="U6" s="29" t="s">
        <v>16</v>
      </c>
      <c r="V6" s="29" t="s">
        <v>17</v>
      </c>
      <c r="W6" s="4"/>
      <c r="X6" s="23"/>
    </row>
    <row r="7" spans="1:24" s="2" customFormat="1" ht="13.5" customHeight="1">
      <c r="A7" s="9"/>
      <c r="B7" s="9"/>
      <c r="C7" s="9"/>
      <c r="D7" s="9"/>
      <c r="E7" s="22" t="s">
        <v>18</v>
      </c>
      <c r="F7" s="90" t="s">
        <v>19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30" t="s">
        <v>20</v>
      </c>
      <c r="R7" s="30" t="s">
        <v>21</v>
      </c>
      <c r="S7" s="30" t="s">
        <v>22</v>
      </c>
      <c r="T7" s="29" t="s">
        <v>23</v>
      </c>
      <c r="U7" s="28"/>
      <c r="V7" s="28"/>
      <c r="W7" s="32" t="s">
        <v>24</v>
      </c>
      <c r="X7" s="23"/>
    </row>
    <row r="8" spans="1:24" s="2" customFormat="1" ht="13.5" customHeight="1">
      <c r="A8" s="86" t="s">
        <v>25</v>
      </c>
      <c r="B8" s="86"/>
      <c r="C8" s="86"/>
      <c r="D8" s="9"/>
      <c r="E8" s="33" t="s">
        <v>26</v>
      </c>
      <c r="F8" s="91"/>
      <c r="G8" s="28" t="s">
        <v>19</v>
      </c>
      <c r="H8" s="28"/>
      <c r="I8" s="29" t="s">
        <v>27</v>
      </c>
      <c r="J8" s="29" t="s">
        <v>27</v>
      </c>
      <c r="K8" s="29" t="s">
        <v>27</v>
      </c>
      <c r="L8" s="28" t="s">
        <v>19</v>
      </c>
      <c r="M8" s="29" t="s">
        <v>28</v>
      </c>
      <c r="N8" s="34" t="s">
        <v>29</v>
      </c>
      <c r="O8" s="29" t="s">
        <v>30</v>
      </c>
      <c r="P8" s="35" t="s">
        <v>29</v>
      </c>
      <c r="Q8" s="30" t="s">
        <v>31</v>
      </c>
      <c r="R8" s="30" t="s">
        <v>32</v>
      </c>
      <c r="S8" s="31" t="s">
        <v>33</v>
      </c>
      <c r="T8" s="29" t="s">
        <v>34</v>
      </c>
      <c r="U8" s="29" t="s">
        <v>35</v>
      </c>
      <c r="V8" s="29" t="s">
        <v>36</v>
      </c>
      <c r="W8" s="4"/>
      <c r="X8" s="23"/>
    </row>
    <row r="9" spans="1:24" s="2" customFormat="1" ht="13.5" customHeight="1">
      <c r="A9" s="9" t="s">
        <v>37</v>
      </c>
      <c r="B9" s="9"/>
      <c r="C9" s="9"/>
      <c r="D9" s="9"/>
      <c r="E9" s="22"/>
      <c r="F9" s="23"/>
      <c r="G9" s="28"/>
      <c r="H9" s="28"/>
      <c r="I9" s="28"/>
      <c r="J9" s="28"/>
      <c r="K9" s="28"/>
      <c r="L9" s="28"/>
      <c r="M9" s="28"/>
      <c r="N9" s="28"/>
      <c r="O9" s="28"/>
      <c r="P9" s="28"/>
      <c r="Q9" s="30" t="s">
        <v>38</v>
      </c>
      <c r="R9" s="30" t="s">
        <v>38</v>
      </c>
      <c r="S9" s="30" t="s">
        <v>38</v>
      </c>
      <c r="T9" s="29" t="s">
        <v>39</v>
      </c>
      <c r="U9" s="28"/>
      <c r="V9" s="28"/>
      <c r="W9" s="32" t="s">
        <v>40</v>
      </c>
      <c r="X9" s="26" t="s">
        <v>40</v>
      </c>
    </row>
    <row r="10" spans="1:24" s="2" customFormat="1" ht="13.5" customHeight="1">
      <c r="A10" s="9"/>
      <c r="B10" s="9"/>
      <c r="C10" s="9"/>
      <c r="D10" s="9"/>
      <c r="E10" s="22"/>
      <c r="F10" s="23"/>
      <c r="G10" s="28"/>
      <c r="H10" s="29" t="s">
        <v>41</v>
      </c>
      <c r="I10" s="29" t="s">
        <v>42</v>
      </c>
      <c r="J10" s="29" t="s">
        <v>42</v>
      </c>
      <c r="K10" s="29" t="s">
        <v>42</v>
      </c>
      <c r="L10" s="28"/>
      <c r="M10" s="29" t="s">
        <v>42</v>
      </c>
      <c r="N10" s="29" t="s">
        <v>42</v>
      </c>
      <c r="O10" s="29" t="s">
        <v>43</v>
      </c>
      <c r="P10" s="29" t="s">
        <v>43</v>
      </c>
      <c r="Q10" s="30" t="s">
        <v>42</v>
      </c>
      <c r="R10" s="30" t="s">
        <v>43</v>
      </c>
      <c r="S10" s="30" t="s">
        <v>43</v>
      </c>
      <c r="T10" s="29" t="s">
        <v>44</v>
      </c>
      <c r="U10" s="29" t="s">
        <v>43</v>
      </c>
      <c r="V10" s="29" t="s">
        <v>45</v>
      </c>
      <c r="W10" s="4"/>
      <c r="X10" s="23"/>
    </row>
    <row r="11" spans="1:24" s="2" customFormat="1" ht="13.5" customHeight="1">
      <c r="A11" s="36"/>
      <c r="B11" s="36"/>
      <c r="C11" s="36"/>
      <c r="D11" s="36"/>
      <c r="E11" s="37"/>
      <c r="F11" s="38"/>
      <c r="G11" s="39"/>
      <c r="H11" s="37"/>
      <c r="I11" s="37"/>
      <c r="J11" s="37"/>
      <c r="K11" s="37"/>
      <c r="L11" s="39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40"/>
      <c r="X11" s="38"/>
    </row>
    <row r="12" spans="1:24" s="43" customFormat="1" ht="13.5" customHeight="1">
      <c r="A12" s="41"/>
      <c r="B12" s="41"/>
      <c r="C12" s="41"/>
      <c r="D12" s="41"/>
      <c r="E12" s="42" t="s">
        <v>46</v>
      </c>
      <c r="F12" s="6" t="s">
        <v>46</v>
      </c>
      <c r="G12" s="8" t="s">
        <v>46</v>
      </c>
      <c r="H12" s="6" t="s">
        <v>46</v>
      </c>
      <c r="I12" s="8" t="s">
        <v>46</v>
      </c>
      <c r="J12" s="6" t="s">
        <v>46</v>
      </c>
      <c r="K12" s="8" t="s">
        <v>46</v>
      </c>
      <c r="L12" s="6" t="s">
        <v>46</v>
      </c>
      <c r="M12" s="6" t="s">
        <v>46</v>
      </c>
      <c r="N12" s="6" t="s">
        <v>46</v>
      </c>
      <c r="O12" s="6" t="s">
        <v>46</v>
      </c>
      <c r="P12" s="8" t="s">
        <v>46</v>
      </c>
      <c r="Q12" s="6" t="s">
        <v>46</v>
      </c>
      <c r="R12" s="8" t="s">
        <v>46</v>
      </c>
      <c r="S12" s="6" t="s">
        <v>46</v>
      </c>
      <c r="T12" s="8" t="s">
        <v>46</v>
      </c>
      <c r="U12" s="6" t="s">
        <v>46</v>
      </c>
      <c r="V12" s="8" t="s">
        <v>46</v>
      </c>
      <c r="W12" s="6" t="s">
        <v>46</v>
      </c>
      <c r="X12" s="8" t="s">
        <v>46</v>
      </c>
    </row>
    <row r="13" spans="1:24" s="15" customFormat="1" ht="13.5" customHeight="1">
      <c r="A13" s="93" t="s">
        <v>47</v>
      </c>
      <c r="B13" s="93"/>
      <c r="C13" s="93"/>
      <c r="D13" s="12"/>
      <c r="E13" s="44">
        <f>F13+W13+X13+49</f>
        <v>51315</v>
      </c>
      <c r="F13" s="16">
        <f>SUM(G13,L13)</f>
        <v>35665</v>
      </c>
      <c r="G13" s="45">
        <f>SUM(H13:K13)</f>
        <v>29619</v>
      </c>
      <c r="H13" s="16">
        <f>SUM(H15:H21)</f>
        <v>10770</v>
      </c>
      <c r="I13" s="16">
        <f>SUM(I15:I21)</f>
        <v>13638</v>
      </c>
      <c r="J13" s="16">
        <f>SUM(J15:J21)</f>
        <v>812</v>
      </c>
      <c r="K13" s="16">
        <f>SUM(K15:K21)</f>
        <v>4399</v>
      </c>
      <c r="L13" s="16">
        <f>SUM(M13:V13)</f>
        <v>6046</v>
      </c>
      <c r="M13" s="16">
        <f>SUM(M15:M21)</f>
        <v>292</v>
      </c>
      <c r="N13" s="16">
        <f aca="true" t="shared" si="0" ref="N13:V13">SUM(N15:N21)</f>
        <v>984</v>
      </c>
      <c r="O13" s="16">
        <f t="shared" si="0"/>
        <v>993</v>
      </c>
      <c r="P13" s="16">
        <f t="shared" si="0"/>
        <v>1588</v>
      </c>
      <c r="Q13" s="16">
        <f t="shared" si="0"/>
        <v>140</v>
      </c>
      <c r="R13" s="16">
        <f t="shared" si="0"/>
        <v>564</v>
      </c>
      <c r="S13" s="16">
        <f t="shared" si="0"/>
        <v>129</v>
      </c>
      <c r="T13" s="16">
        <f t="shared" si="0"/>
        <v>324</v>
      </c>
      <c r="U13" s="16">
        <f t="shared" si="0"/>
        <v>301</v>
      </c>
      <c r="V13" s="16">
        <f t="shared" si="0"/>
        <v>731</v>
      </c>
      <c r="W13" s="16">
        <f>SUM(W15:W21)</f>
        <v>460</v>
      </c>
      <c r="X13" s="45">
        <v>15141</v>
      </c>
    </row>
    <row r="14" spans="1:24" s="15" customFormat="1" ht="13.5" customHeight="1">
      <c r="A14" s="46"/>
      <c r="B14" s="46"/>
      <c r="C14" s="46"/>
      <c r="D14" s="46"/>
      <c r="E14" s="44"/>
      <c r="F14" s="16"/>
      <c r="G14" s="45"/>
      <c r="H14" s="16"/>
      <c r="I14" s="45"/>
      <c r="J14" s="16"/>
      <c r="K14" s="45"/>
      <c r="L14" s="16"/>
      <c r="M14" s="16"/>
      <c r="N14" s="16"/>
      <c r="O14" s="16"/>
      <c r="P14" s="47"/>
      <c r="Q14" s="16"/>
      <c r="R14" s="47"/>
      <c r="S14" s="16"/>
      <c r="T14" s="47"/>
      <c r="U14" s="16"/>
      <c r="V14" s="47"/>
      <c r="W14" s="16"/>
      <c r="X14" s="47"/>
    </row>
    <row r="15" spans="2:24" s="15" customFormat="1" ht="13.5" customHeight="1">
      <c r="B15" s="94" t="s">
        <v>48</v>
      </c>
      <c r="C15" s="95"/>
      <c r="D15" s="10"/>
      <c r="E15" s="44">
        <v>15141</v>
      </c>
      <c r="F15" s="17" t="s">
        <v>0</v>
      </c>
      <c r="G15" s="17" t="s">
        <v>0</v>
      </c>
      <c r="H15" s="17" t="s">
        <v>0</v>
      </c>
      <c r="I15" s="17" t="s">
        <v>0</v>
      </c>
      <c r="J15" s="17" t="s">
        <v>0</v>
      </c>
      <c r="K15" s="17" t="s">
        <v>0</v>
      </c>
      <c r="L15" s="17" t="s">
        <v>0</v>
      </c>
      <c r="M15" s="17" t="s">
        <v>0</v>
      </c>
      <c r="N15" s="17" t="s">
        <v>0</v>
      </c>
      <c r="O15" s="17" t="s">
        <v>0</v>
      </c>
      <c r="P15" s="17" t="s">
        <v>0</v>
      </c>
      <c r="Q15" s="17" t="s">
        <v>0</v>
      </c>
      <c r="R15" s="17" t="s">
        <v>0</v>
      </c>
      <c r="S15" s="17" t="s">
        <v>0</v>
      </c>
      <c r="T15" s="17" t="s">
        <v>0</v>
      </c>
      <c r="U15" s="17" t="s">
        <v>0</v>
      </c>
      <c r="V15" s="17" t="s">
        <v>0</v>
      </c>
      <c r="W15" s="16" t="s">
        <v>0</v>
      </c>
      <c r="X15" s="47">
        <v>15141</v>
      </c>
    </row>
    <row r="16" spans="2:24" s="15" customFormat="1" ht="13.5" customHeight="1">
      <c r="B16" s="48" t="s">
        <v>49</v>
      </c>
      <c r="C16" s="49"/>
      <c r="D16" s="49"/>
      <c r="E16" s="44">
        <f>F16+W16+26</f>
        <v>15297</v>
      </c>
      <c r="F16" s="16">
        <f aca="true" t="shared" si="1" ref="F16:F21">SUM(G16,L16)</f>
        <v>14954</v>
      </c>
      <c r="G16" s="45">
        <f aca="true" t="shared" si="2" ref="G16:G21">SUM(H16:K16)</f>
        <v>14603</v>
      </c>
      <c r="H16" s="16">
        <v>10770</v>
      </c>
      <c r="I16" s="50" t="s">
        <v>0</v>
      </c>
      <c r="J16" s="16">
        <v>627</v>
      </c>
      <c r="K16" s="45">
        <v>3206</v>
      </c>
      <c r="L16" s="17">
        <f aca="true" t="shared" si="3" ref="L16:L21">SUM(M16:V16)</f>
        <v>351</v>
      </c>
      <c r="M16" s="17" t="s">
        <v>0</v>
      </c>
      <c r="N16" s="17" t="s">
        <v>0</v>
      </c>
      <c r="O16" s="17" t="s">
        <v>0</v>
      </c>
      <c r="P16" s="17" t="s">
        <v>0</v>
      </c>
      <c r="Q16" s="17" t="s">
        <v>0</v>
      </c>
      <c r="R16" s="17" t="s">
        <v>0</v>
      </c>
      <c r="S16" s="17" t="s">
        <v>0</v>
      </c>
      <c r="T16" s="17" t="s">
        <v>0</v>
      </c>
      <c r="U16" s="16">
        <v>279</v>
      </c>
      <c r="V16" s="47">
        <v>72</v>
      </c>
      <c r="W16" s="51">
        <v>317</v>
      </c>
      <c r="X16" s="52" t="s">
        <v>0</v>
      </c>
    </row>
    <row r="17" spans="2:24" s="15" customFormat="1" ht="13.5" customHeight="1">
      <c r="B17" s="48" t="s">
        <v>50</v>
      </c>
      <c r="C17" s="49"/>
      <c r="D17" s="49"/>
      <c r="E17" s="44">
        <f>F17+W17+9</f>
        <v>9696</v>
      </c>
      <c r="F17" s="16">
        <f t="shared" si="1"/>
        <v>9621</v>
      </c>
      <c r="G17" s="45">
        <f t="shared" si="2"/>
        <v>8112</v>
      </c>
      <c r="H17" s="17" t="s">
        <v>0</v>
      </c>
      <c r="I17" s="45">
        <v>6964</v>
      </c>
      <c r="J17" s="16">
        <v>157</v>
      </c>
      <c r="K17" s="45">
        <v>991</v>
      </c>
      <c r="L17" s="17">
        <f t="shared" si="3"/>
        <v>1509</v>
      </c>
      <c r="M17" s="17" t="s">
        <v>0</v>
      </c>
      <c r="N17" s="16">
        <v>984</v>
      </c>
      <c r="O17" s="17" t="s">
        <v>0</v>
      </c>
      <c r="P17" s="17" t="s">
        <v>0</v>
      </c>
      <c r="Q17" s="16">
        <v>119</v>
      </c>
      <c r="R17" s="17" t="s">
        <v>0</v>
      </c>
      <c r="S17" s="17" t="s">
        <v>0</v>
      </c>
      <c r="T17" s="17" t="s">
        <v>0</v>
      </c>
      <c r="U17" s="16">
        <v>21</v>
      </c>
      <c r="V17" s="47">
        <v>385</v>
      </c>
      <c r="W17" s="51">
        <v>66</v>
      </c>
      <c r="X17" s="52" t="s">
        <v>0</v>
      </c>
    </row>
    <row r="18" spans="2:24" s="15" customFormat="1" ht="13.5" customHeight="1">
      <c r="B18" s="48" t="s">
        <v>51</v>
      </c>
      <c r="C18" s="49"/>
      <c r="D18" s="49"/>
      <c r="E18" s="44">
        <f>F18+W18+13</f>
        <v>7067</v>
      </c>
      <c r="F18" s="16">
        <f t="shared" si="1"/>
        <v>7017</v>
      </c>
      <c r="G18" s="45">
        <f t="shared" si="2"/>
        <v>5261</v>
      </c>
      <c r="H18" s="17" t="s">
        <v>0</v>
      </c>
      <c r="I18" s="45">
        <v>5061</v>
      </c>
      <c r="J18" s="16">
        <v>28</v>
      </c>
      <c r="K18" s="45">
        <v>172</v>
      </c>
      <c r="L18" s="17">
        <f t="shared" si="3"/>
        <v>1756</v>
      </c>
      <c r="M18" s="16">
        <v>292</v>
      </c>
      <c r="N18" s="17" t="s">
        <v>0</v>
      </c>
      <c r="O18" s="17" t="s">
        <v>0</v>
      </c>
      <c r="P18" s="47">
        <v>885</v>
      </c>
      <c r="Q18" s="16">
        <v>17</v>
      </c>
      <c r="R18" s="47">
        <v>288</v>
      </c>
      <c r="S18" s="16">
        <v>57</v>
      </c>
      <c r="T18" s="17" t="s">
        <v>0</v>
      </c>
      <c r="U18" s="16">
        <v>1</v>
      </c>
      <c r="V18" s="47">
        <v>216</v>
      </c>
      <c r="W18" s="51">
        <v>37</v>
      </c>
      <c r="X18" s="52" t="s">
        <v>0</v>
      </c>
    </row>
    <row r="19" spans="2:24" s="15" customFormat="1" ht="13.5" customHeight="1">
      <c r="B19" s="48" t="s">
        <v>52</v>
      </c>
      <c r="C19" s="49"/>
      <c r="D19" s="49"/>
      <c r="E19" s="44">
        <f>SUM(F19,W19)+1</f>
        <v>2690</v>
      </c>
      <c r="F19" s="16">
        <f t="shared" si="1"/>
        <v>2666</v>
      </c>
      <c r="G19" s="45">
        <f t="shared" si="2"/>
        <v>1439</v>
      </c>
      <c r="H19" s="17" t="s">
        <v>0</v>
      </c>
      <c r="I19" s="45">
        <v>1412</v>
      </c>
      <c r="J19" s="17" t="s">
        <v>0</v>
      </c>
      <c r="K19" s="45">
        <v>27</v>
      </c>
      <c r="L19" s="17">
        <f t="shared" si="3"/>
        <v>1227</v>
      </c>
      <c r="M19" s="17" t="s">
        <v>0</v>
      </c>
      <c r="N19" s="17" t="s">
        <v>0</v>
      </c>
      <c r="O19" s="16">
        <v>366</v>
      </c>
      <c r="P19" s="47">
        <v>534</v>
      </c>
      <c r="Q19" s="16">
        <v>2</v>
      </c>
      <c r="R19" s="47">
        <v>185</v>
      </c>
      <c r="S19" s="16">
        <v>46</v>
      </c>
      <c r="T19" s="47">
        <v>52</v>
      </c>
      <c r="U19" s="17" t="s">
        <v>0</v>
      </c>
      <c r="V19" s="47">
        <v>42</v>
      </c>
      <c r="W19" s="51">
        <v>23</v>
      </c>
      <c r="X19" s="52" t="s">
        <v>0</v>
      </c>
    </row>
    <row r="20" spans="2:24" s="15" customFormat="1" ht="13.5" customHeight="1">
      <c r="B20" s="48" t="s">
        <v>53</v>
      </c>
      <c r="C20" s="49"/>
      <c r="D20" s="49"/>
      <c r="E20" s="44">
        <f>SUM(F20,W20)</f>
        <v>1008</v>
      </c>
      <c r="F20" s="16">
        <f t="shared" si="1"/>
        <v>994</v>
      </c>
      <c r="G20" s="45">
        <f t="shared" si="2"/>
        <v>163</v>
      </c>
      <c r="H20" s="17" t="s">
        <v>0</v>
      </c>
      <c r="I20" s="45">
        <v>161</v>
      </c>
      <c r="J20" s="17" t="s">
        <v>0</v>
      </c>
      <c r="K20" s="53">
        <v>2</v>
      </c>
      <c r="L20" s="17">
        <f t="shared" si="3"/>
        <v>831</v>
      </c>
      <c r="M20" s="17" t="s">
        <v>0</v>
      </c>
      <c r="N20" s="17" t="s">
        <v>0</v>
      </c>
      <c r="O20" s="16">
        <v>475</v>
      </c>
      <c r="P20" s="47">
        <v>152</v>
      </c>
      <c r="Q20" s="16">
        <v>1</v>
      </c>
      <c r="R20" s="47">
        <v>72</v>
      </c>
      <c r="S20" s="16">
        <v>11</v>
      </c>
      <c r="T20" s="47">
        <v>110</v>
      </c>
      <c r="U20" s="17" t="s">
        <v>0</v>
      </c>
      <c r="V20" s="47">
        <v>10</v>
      </c>
      <c r="W20" s="51">
        <v>14</v>
      </c>
      <c r="X20" s="52" t="s">
        <v>0</v>
      </c>
    </row>
    <row r="21" spans="2:24" s="15" customFormat="1" ht="13.5" customHeight="1">
      <c r="B21" s="54" t="s">
        <v>54</v>
      </c>
      <c r="C21" s="10"/>
      <c r="D21" s="10"/>
      <c r="E21" s="44">
        <f>SUM(F21,W21)</f>
        <v>416</v>
      </c>
      <c r="F21" s="16">
        <f t="shared" si="1"/>
        <v>413</v>
      </c>
      <c r="G21" s="45">
        <f t="shared" si="2"/>
        <v>41</v>
      </c>
      <c r="H21" s="17" t="s">
        <v>0</v>
      </c>
      <c r="I21" s="45">
        <v>40</v>
      </c>
      <c r="J21" s="17" t="s">
        <v>0</v>
      </c>
      <c r="K21" s="45">
        <v>1</v>
      </c>
      <c r="L21" s="17">
        <f t="shared" si="3"/>
        <v>372</v>
      </c>
      <c r="M21" s="17" t="s">
        <v>0</v>
      </c>
      <c r="N21" s="17" t="s">
        <v>0</v>
      </c>
      <c r="O21" s="16">
        <v>152</v>
      </c>
      <c r="P21" s="47">
        <v>17</v>
      </c>
      <c r="Q21" s="17">
        <v>1</v>
      </c>
      <c r="R21" s="47">
        <v>19</v>
      </c>
      <c r="S21" s="16">
        <v>15</v>
      </c>
      <c r="T21" s="47">
        <v>162</v>
      </c>
      <c r="U21" s="17" t="s">
        <v>0</v>
      </c>
      <c r="V21" s="47">
        <v>6</v>
      </c>
      <c r="W21" s="51">
        <v>3</v>
      </c>
      <c r="X21" s="52" t="s">
        <v>0</v>
      </c>
    </row>
    <row r="22" spans="1:24" s="15" customFormat="1" ht="13.5" customHeight="1">
      <c r="A22" s="46"/>
      <c r="B22" s="46"/>
      <c r="C22" s="46"/>
      <c r="D22" s="46"/>
      <c r="E22" s="44"/>
      <c r="F22" s="55"/>
      <c r="G22" s="56"/>
      <c r="H22" s="55"/>
      <c r="I22" s="56"/>
      <c r="J22" s="55"/>
      <c r="K22" s="56"/>
      <c r="L22" s="55"/>
      <c r="M22" s="55"/>
      <c r="N22" s="55"/>
      <c r="O22" s="55"/>
      <c r="P22" s="57"/>
      <c r="Q22" s="55"/>
      <c r="R22" s="57"/>
      <c r="S22" s="55"/>
      <c r="T22" s="57"/>
      <c r="U22" s="55"/>
      <c r="V22" s="57"/>
      <c r="W22" s="55"/>
      <c r="X22" s="57"/>
    </row>
    <row r="23" spans="1:24" s="15" customFormat="1" ht="13.5" customHeight="1">
      <c r="A23" s="46"/>
      <c r="B23" s="46"/>
      <c r="C23" s="46"/>
      <c r="D23" s="46"/>
      <c r="E23" s="44"/>
      <c r="F23" s="55"/>
      <c r="G23" s="56"/>
      <c r="H23" s="55"/>
      <c r="I23" s="56"/>
      <c r="J23" s="55"/>
      <c r="K23" s="56"/>
      <c r="L23" s="55"/>
      <c r="M23" s="55"/>
      <c r="N23" s="55"/>
      <c r="O23" s="55"/>
      <c r="P23" s="57"/>
      <c r="Q23" s="55"/>
      <c r="R23" s="57"/>
      <c r="S23" s="55"/>
      <c r="T23" s="57"/>
      <c r="U23" s="55"/>
      <c r="V23" s="57"/>
      <c r="W23" s="55"/>
      <c r="X23" s="57"/>
    </row>
    <row r="24" spans="1:24" s="15" customFormat="1" ht="13.5" customHeight="1">
      <c r="A24" s="46"/>
      <c r="B24" s="46"/>
      <c r="C24" s="46"/>
      <c r="D24" s="46"/>
      <c r="E24" s="44"/>
      <c r="F24" s="55"/>
      <c r="G24" s="56"/>
      <c r="H24" s="55"/>
      <c r="I24" s="56"/>
      <c r="J24" s="55"/>
      <c r="K24" s="56"/>
      <c r="L24" s="55"/>
      <c r="M24" s="55"/>
      <c r="N24" s="55"/>
      <c r="O24" s="55"/>
      <c r="P24" s="57"/>
      <c r="Q24" s="55"/>
      <c r="R24" s="57"/>
      <c r="S24" s="55"/>
      <c r="T24" s="57"/>
      <c r="U24" s="55"/>
      <c r="V24" s="57"/>
      <c r="W24" s="55"/>
      <c r="X24" s="57"/>
    </row>
    <row r="25" spans="1:24" s="15" customFormat="1" ht="13.5" customHeight="1">
      <c r="A25" s="96" t="s">
        <v>55</v>
      </c>
      <c r="B25" s="96"/>
      <c r="C25" s="96"/>
      <c r="D25" s="46"/>
      <c r="E25" s="44">
        <f>SUM(E27,E32)</f>
        <v>50401</v>
      </c>
      <c r="F25" s="16">
        <f>SUM(G25,L25)</f>
        <v>35532</v>
      </c>
      <c r="G25" s="45">
        <f>SUM(H25:K25)</f>
        <v>29496</v>
      </c>
      <c r="H25" s="16">
        <f>SUM(H27,H32)</f>
        <v>10740</v>
      </c>
      <c r="I25" s="16">
        <f>SUM(I27,I32)</f>
        <v>13577</v>
      </c>
      <c r="J25" s="16">
        <f>SUM(J27,J32)</f>
        <v>810</v>
      </c>
      <c r="K25" s="16">
        <f>SUM(K27,K32)</f>
        <v>4369</v>
      </c>
      <c r="L25" s="16">
        <f>SUM(M25:V25)</f>
        <v>6036</v>
      </c>
      <c r="M25" s="16">
        <f>SUM(M27,M32)</f>
        <v>291</v>
      </c>
      <c r="N25" s="16">
        <f aca="true" t="shared" si="4" ref="N25:W25">SUM(N27,N32)</f>
        <v>982</v>
      </c>
      <c r="O25" s="16">
        <f t="shared" si="4"/>
        <v>992</v>
      </c>
      <c r="P25" s="16">
        <f t="shared" si="4"/>
        <v>1587</v>
      </c>
      <c r="Q25" s="16">
        <f t="shared" si="4"/>
        <v>139</v>
      </c>
      <c r="R25" s="16">
        <f t="shared" si="4"/>
        <v>563</v>
      </c>
      <c r="S25" s="16">
        <f t="shared" si="4"/>
        <v>129</v>
      </c>
      <c r="T25" s="16">
        <f t="shared" si="4"/>
        <v>324</v>
      </c>
      <c r="U25" s="16">
        <f t="shared" si="4"/>
        <v>301</v>
      </c>
      <c r="V25" s="16">
        <f t="shared" si="4"/>
        <v>728</v>
      </c>
      <c r="W25" s="16">
        <f t="shared" si="4"/>
        <v>455</v>
      </c>
      <c r="X25" s="45">
        <f>SUM(X27,X32)</f>
        <v>14365</v>
      </c>
    </row>
    <row r="26" spans="1:24" s="15" customFormat="1" ht="13.5" customHeight="1">
      <c r="A26" s="46"/>
      <c r="B26" s="46"/>
      <c r="C26" s="46"/>
      <c r="D26" s="46"/>
      <c r="E26" s="44"/>
      <c r="F26" s="16"/>
      <c r="G26" s="45"/>
      <c r="H26" s="16"/>
      <c r="I26" s="45"/>
      <c r="J26" s="16"/>
      <c r="K26" s="45"/>
      <c r="L26" s="16"/>
      <c r="M26" s="16"/>
      <c r="N26" s="16"/>
      <c r="O26" s="16"/>
      <c r="P26" s="47"/>
      <c r="Q26" s="16"/>
      <c r="R26" s="47"/>
      <c r="S26" s="16"/>
      <c r="T26" s="47"/>
      <c r="U26" s="16"/>
      <c r="V26" s="47"/>
      <c r="W26" s="16"/>
      <c r="X26" s="47"/>
    </row>
    <row r="27" spans="1:24" s="15" customFormat="1" ht="13.5" customHeight="1">
      <c r="A27" s="12"/>
      <c r="B27" s="92" t="s">
        <v>56</v>
      </c>
      <c r="C27" s="92"/>
      <c r="D27" s="10"/>
      <c r="E27" s="44">
        <f>SUM(E28:E31)</f>
        <v>49705</v>
      </c>
      <c r="F27" s="16">
        <f aca="true" t="shared" si="5" ref="F27:F32">SUM(G27,L27)</f>
        <v>35243</v>
      </c>
      <c r="G27" s="45">
        <f aca="true" t="shared" si="6" ref="G27:G32">SUM(H27:K27)</f>
        <v>29215</v>
      </c>
      <c r="H27" s="16">
        <f>SUM(H28:H31)</f>
        <v>10675</v>
      </c>
      <c r="I27" s="16">
        <f>SUM(I28:I31)</f>
        <v>13452</v>
      </c>
      <c r="J27" s="16">
        <f>SUM(J28:J31)</f>
        <v>805</v>
      </c>
      <c r="K27" s="16">
        <f>SUM(K28:K31)</f>
        <v>4283</v>
      </c>
      <c r="L27" s="16">
        <f aca="true" t="shared" si="7" ref="L27:L32">SUM(M27:V27)</f>
        <v>6028</v>
      </c>
      <c r="M27" s="16">
        <f>SUM(M28:M31)</f>
        <v>291</v>
      </c>
      <c r="N27" s="16">
        <f aca="true" t="shared" si="8" ref="N27:W27">SUM(N28:N31)</f>
        <v>977</v>
      </c>
      <c r="O27" s="16">
        <f t="shared" si="8"/>
        <v>992</v>
      </c>
      <c r="P27" s="16">
        <f t="shared" si="8"/>
        <v>1587</v>
      </c>
      <c r="Q27" s="16">
        <f t="shared" si="8"/>
        <v>138</v>
      </c>
      <c r="R27" s="16">
        <f t="shared" si="8"/>
        <v>563</v>
      </c>
      <c r="S27" s="16">
        <f t="shared" si="8"/>
        <v>127</v>
      </c>
      <c r="T27" s="16">
        <f t="shared" si="8"/>
        <v>324</v>
      </c>
      <c r="U27" s="16">
        <f t="shared" si="8"/>
        <v>301</v>
      </c>
      <c r="V27" s="16">
        <f t="shared" si="8"/>
        <v>728</v>
      </c>
      <c r="W27" s="16">
        <f t="shared" si="8"/>
        <v>453</v>
      </c>
      <c r="X27" s="47">
        <f>SUM(X28:X31)</f>
        <v>13962</v>
      </c>
    </row>
    <row r="28" spans="1:24" s="15" customFormat="1" ht="13.5" customHeight="1">
      <c r="A28" s="12"/>
      <c r="B28" s="12"/>
      <c r="C28" s="58" t="s">
        <v>57</v>
      </c>
      <c r="D28" s="10"/>
      <c r="E28" s="44">
        <f>F28+W28+X28+16</f>
        <v>36851</v>
      </c>
      <c r="F28" s="16">
        <f t="shared" si="5"/>
        <v>30234</v>
      </c>
      <c r="G28" s="45">
        <f t="shared" si="6"/>
        <v>24475</v>
      </c>
      <c r="H28" s="16">
        <v>9096</v>
      </c>
      <c r="I28" s="45">
        <v>11608</v>
      </c>
      <c r="J28" s="16">
        <v>707</v>
      </c>
      <c r="K28" s="45">
        <v>3064</v>
      </c>
      <c r="L28" s="16">
        <f t="shared" si="7"/>
        <v>5759</v>
      </c>
      <c r="M28" s="16">
        <v>289</v>
      </c>
      <c r="N28" s="16">
        <v>950</v>
      </c>
      <c r="O28" s="16">
        <v>987</v>
      </c>
      <c r="P28" s="47">
        <v>1560</v>
      </c>
      <c r="Q28" s="16">
        <v>124</v>
      </c>
      <c r="R28" s="47">
        <v>533</v>
      </c>
      <c r="S28" s="16">
        <v>125</v>
      </c>
      <c r="T28" s="47">
        <v>322</v>
      </c>
      <c r="U28" s="16">
        <v>232</v>
      </c>
      <c r="V28" s="47">
        <v>637</v>
      </c>
      <c r="W28" s="16">
        <v>205</v>
      </c>
      <c r="X28" s="47">
        <v>6396</v>
      </c>
    </row>
    <row r="29" spans="1:24" s="15" customFormat="1" ht="21" customHeight="1">
      <c r="A29" s="12"/>
      <c r="B29" s="12"/>
      <c r="C29" s="59" t="s">
        <v>58</v>
      </c>
      <c r="D29" s="10"/>
      <c r="E29" s="60">
        <f>SUM(F29,W29,X29)</f>
        <v>571</v>
      </c>
      <c r="F29" s="16">
        <f t="shared" si="5"/>
        <v>314</v>
      </c>
      <c r="G29" s="45">
        <f t="shared" si="6"/>
        <v>300</v>
      </c>
      <c r="H29" s="61">
        <v>72</v>
      </c>
      <c r="I29" s="62">
        <v>55</v>
      </c>
      <c r="J29" s="61">
        <v>4</v>
      </c>
      <c r="K29" s="62">
        <v>169</v>
      </c>
      <c r="L29" s="16">
        <f t="shared" si="7"/>
        <v>14</v>
      </c>
      <c r="M29" s="63" t="s">
        <v>0</v>
      </c>
      <c r="N29" s="61" t="s">
        <v>0</v>
      </c>
      <c r="O29" s="61" t="s">
        <v>0</v>
      </c>
      <c r="P29" s="64">
        <v>1</v>
      </c>
      <c r="Q29" s="63" t="s">
        <v>0</v>
      </c>
      <c r="R29" s="65">
        <v>4</v>
      </c>
      <c r="S29" s="61" t="s">
        <v>0</v>
      </c>
      <c r="T29" s="61" t="s">
        <v>0</v>
      </c>
      <c r="U29" s="61">
        <v>4</v>
      </c>
      <c r="V29" s="64">
        <v>5</v>
      </c>
      <c r="W29" s="61">
        <v>3</v>
      </c>
      <c r="X29" s="64">
        <v>254</v>
      </c>
    </row>
    <row r="30" spans="1:24" s="15" customFormat="1" ht="13.5" customHeight="1">
      <c r="A30" s="12"/>
      <c r="B30" s="12"/>
      <c r="C30" s="58" t="s">
        <v>59</v>
      </c>
      <c r="D30" s="10"/>
      <c r="E30" s="44">
        <f>F30+W30+X30+31</f>
        <v>10327</v>
      </c>
      <c r="F30" s="16">
        <f t="shared" si="5"/>
        <v>4325</v>
      </c>
      <c r="G30" s="45">
        <f t="shared" si="6"/>
        <v>4087</v>
      </c>
      <c r="H30" s="16">
        <v>1361</v>
      </c>
      <c r="I30" s="45">
        <v>1603</v>
      </c>
      <c r="J30" s="16">
        <v>91</v>
      </c>
      <c r="K30" s="45">
        <v>1032</v>
      </c>
      <c r="L30" s="16">
        <f t="shared" si="7"/>
        <v>238</v>
      </c>
      <c r="M30" s="63" t="s">
        <v>0</v>
      </c>
      <c r="N30" s="16">
        <v>26</v>
      </c>
      <c r="O30" s="16">
        <v>4</v>
      </c>
      <c r="P30" s="47">
        <v>23</v>
      </c>
      <c r="Q30" s="16">
        <v>13</v>
      </c>
      <c r="R30" s="47">
        <v>25</v>
      </c>
      <c r="S30" s="16">
        <v>1</v>
      </c>
      <c r="T30" s="47">
        <v>2</v>
      </c>
      <c r="U30" s="16">
        <v>63</v>
      </c>
      <c r="V30" s="47">
        <v>81</v>
      </c>
      <c r="W30" s="16">
        <v>226</v>
      </c>
      <c r="X30" s="47">
        <v>5745</v>
      </c>
    </row>
    <row r="31" spans="1:24" s="15" customFormat="1" ht="13.5" customHeight="1">
      <c r="A31" s="12"/>
      <c r="B31" s="12"/>
      <c r="C31" s="58" t="s">
        <v>60</v>
      </c>
      <c r="D31" s="10"/>
      <c r="E31" s="44">
        <f>F31+W31+X31</f>
        <v>1956</v>
      </c>
      <c r="F31" s="16">
        <f t="shared" si="5"/>
        <v>370</v>
      </c>
      <c r="G31" s="45">
        <f t="shared" si="6"/>
        <v>353</v>
      </c>
      <c r="H31" s="16">
        <v>146</v>
      </c>
      <c r="I31" s="45">
        <v>186</v>
      </c>
      <c r="J31" s="16">
        <v>3</v>
      </c>
      <c r="K31" s="45">
        <v>18</v>
      </c>
      <c r="L31" s="16">
        <f t="shared" si="7"/>
        <v>17</v>
      </c>
      <c r="M31" s="17">
        <v>2</v>
      </c>
      <c r="N31" s="16">
        <v>1</v>
      </c>
      <c r="O31" s="16">
        <v>1</v>
      </c>
      <c r="P31" s="47">
        <v>3</v>
      </c>
      <c r="Q31" s="51">
        <v>1</v>
      </c>
      <c r="R31" s="47">
        <v>1</v>
      </c>
      <c r="S31" s="17">
        <v>1</v>
      </c>
      <c r="T31" s="51" t="s">
        <v>0</v>
      </c>
      <c r="U31" s="51">
        <v>2</v>
      </c>
      <c r="V31" s="47">
        <v>5</v>
      </c>
      <c r="W31" s="16">
        <v>19</v>
      </c>
      <c r="X31" s="47">
        <v>1567</v>
      </c>
    </row>
    <row r="32" spans="1:24" s="15" customFormat="1" ht="13.5" customHeight="1">
      <c r="A32" s="12"/>
      <c r="B32" s="92" t="s">
        <v>61</v>
      </c>
      <c r="C32" s="92"/>
      <c r="D32" s="10"/>
      <c r="E32" s="44">
        <f>SUM(F32,W32,X32)+2</f>
        <v>696</v>
      </c>
      <c r="F32" s="16">
        <f t="shared" si="5"/>
        <v>289</v>
      </c>
      <c r="G32" s="45">
        <f t="shared" si="6"/>
        <v>281</v>
      </c>
      <c r="H32" s="16">
        <v>65</v>
      </c>
      <c r="I32" s="45">
        <v>125</v>
      </c>
      <c r="J32" s="16">
        <v>5</v>
      </c>
      <c r="K32" s="45">
        <v>86</v>
      </c>
      <c r="L32" s="16">
        <f t="shared" si="7"/>
        <v>8</v>
      </c>
      <c r="M32" s="17" t="s">
        <v>0</v>
      </c>
      <c r="N32" s="16">
        <v>5</v>
      </c>
      <c r="O32" s="17" t="s">
        <v>0</v>
      </c>
      <c r="P32" s="17" t="s">
        <v>0</v>
      </c>
      <c r="Q32" s="17">
        <v>1</v>
      </c>
      <c r="R32" s="17" t="s">
        <v>0</v>
      </c>
      <c r="S32" s="17">
        <v>2</v>
      </c>
      <c r="T32" s="16" t="s">
        <v>0</v>
      </c>
      <c r="U32" s="16" t="s">
        <v>0</v>
      </c>
      <c r="V32" s="16" t="s">
        <v>0</v>
      </c>
      <c r="W32" s="16">
        <v>2</v>
      </c>
      <c r="X32" s="47">
        <v>403</v>
      </c>
    </row>
    <row r="33" spans="1:24" s="15" customFormat="1" ht="13.5" customHeight="1">
      <c r="A33" s="46"/>
      <c r="B33" s="46"/>
      <c r="C33" s="46"/>
      <c r="D33" s="46"/>
      <c r="E33" s="66"/>
      <c r="F33" s="19"/>
      <c r="G33" s="67"/>
      <c r="H33" s="19"/>
      <c r="I33" s="67"/>
      <c r="J33" s="19"/>
      <c r="K33" s="67"/>
      <c r="L33" s="19"/>
      <c r="M33" s="19"/>
      <c r="N33" s="19"/>
      <c r="O33" s="19"/>
      <c r="P33" s="68"/>
      <c r="Q33" s="19"/>
      <c r="R33" s="68"/>
      <c r="S33" s="19"/>
      <c r="T33" s="68"/>
      <c r="U33" s="19"/>
      <c r="V33" s="68"/>
      <c r="W33" s="19"/>
      <c r="X33" s="68"/>
    </row>
    <row r="34" spans="1:24" s="15" customFormat="1" ht="13.5" customHeight="1">
      <c r="A34" s="46"/>
      <c r="B34" s="46"/>
      <c r="C34" s="46"/>
      <c r="D34" s="46"/>
      <c r="E34" s="66"/>
      <c r="F34" s="19"/>
      <c r="G34" s="67"/>
      <c r="H34" s="19"/>
      <c r="I34" s="67"/>
      <c r="J34" s="19"/>
      <c r="K34" s="67"/>
      <c r="L34" s="19"/>
      <c r="M34" s="19"/>
      <c r="N34" s="19"/>
      <c r="O34" s="19"/>
      <c r="P34" s="68"/>
      <c r="Q34" s="19"/>
      <c r="R34" s="68"/>
      <c r="S34" s="19"/>
      <c r="T34" s="68"/>
      <c r="U34" s="19"/>
      <c r="V34" s="68"/>
      <c r="W34" s="19"/>
      <c r="X34" s="68"/>
    </row>
    <row r="35" spans="1:24" s="15" customFormat="1" ht="13.5" customHeight="1">
      <c r="A35" s="46"/>
      <c r="B35" s="46"/>
      <c r="C35" s="46"/>
      <c r="D35" s="46"/>
      <c r="E35" s="66"/>
      <c r="F35" s="19"/>
      <c r="G35" s="67"/>
      <c r="H35" s="19"/>
      <c r="I35" s="67"/>
      <c r="J35" s="19"/>
      <c r="K35" s="67"/>
      <c r="L35" s="19"/>
      <c r="M35" s="19"/>
      <c r="N35" s="19"/>
      <c r="O35" s="19"/>
      <c r="P35" s="68"/>
      <c r="Q35" s="19"/>
      <c r="R35" s="68"/>
      <c r="S35" s="19"/>
      <c r="T35" s="68"/>
      <c r="U35" s="19"/>
      <c r="V35" s="68"/>
      <c r="W35" s="19"/>
      <c r="X35" s="68"/>
    </row>
    <row r="36" spans="1:24" s="11" customFormat="1" ht="13.5" customHeight="1">
      <c r="A36" s="18"/>
      <c r="B36" s="18"/>
      <c r="C36" s="18"/>
      <c r="D36" s="18"/>
      <c r="E36" s="69"/>
      <c r="F36" s="70"/>
      <c r="G36" s="71"/>
      <c r="H36" s="70"/>
      <c r="I36" s="71"/>
      <c r="J36" s="70"/>
      <c r="K36" s="71"/>
      <c r="L36" s="70"/>
      <c r="M36" s="70"/>
      <c r="N36" s="70"/>
      <c r="O36" s="70"/>
      <c r="P36" s="71"/>
      <c r="Q36" s="70"/>
      <c r="R36" s="71"/>
      <c r="S36" s="70"/>
      <c r="T36" s="71"/>
      <c r="U36" s="70"/>
      <c r="V36" s="71"/>
      <c r="W36" s="70"/>
      <c r="X36" s="71"/>
    </row>
    <row r="37" spans="1:24" s="15" customFormat="1" ht="13.5" customHeight="1">
      <c r="A37" s="96" t="s">
        <v>62</v>
      </c>
      <c r="B37" s="96"/>
      <c r="C37" s="96"/>
      <c r="D37" s="46"/>
      <c r="E37" s="44">
        <f>SUM(E39,E44)</f>
        <v>124423</v>
      </c>
      <c r="F37" s="44">
        <f>SUM(G37,L37)</f>
        <v>108739</v>
      </c>
      <c r="G37" s="44">
        <f>SUM(H37:K37)</f>
        <v>82676</v>
      </c>
      <c r="H37" s="44">
        <f>SUM(H39,H44)</f>
        <v>21480</v>
      </c>
      <c r="I37" s="44">
        <f>SUM(I39,I44)</f>
        <v>49211</v>
      </c>
      <c r="J37" s="44">
        <f>SUM(J39,J44)</f>
        <v>1833</v>
      </c>
      <c r="K37" s="44">
        <f>SUM(K39,K44)</f>
        <v>10152</v>
      </c>
      <c r="L37" s="44">
        <f>SUM(M37:V37)</f>
        <v>26063</v>
      </c>
      <c r="M37" s="16">
        <f>SUM(M39,M44)</f>
        <v>1164</v>
      </c>
      <c r="N37" s="16">
        <f aca="true" t="shared" si="9" ref="N37:W37">SUM(N39,N44)</f>
        <v>2946</v>
      </c>
      <c r="O37" s="16">
        <f t="shared" si="9"/>
        <v>5758</v>
      </c>
      <c r="P37" s="16">
        <f t="shared" si="9"/>
        <v>7239</v>
      </c>
      <c r="Q37" s="16">
        <f t="shared" si="9"/>
        <v>446</v>
      </c>
      <c r="R37" s="16">
        <f t="shared" si="9"/>
        <v>2638</v>
      </c>
      <c r="S37" s="16">
        <f t="shared" si="9"/>
        <v>639</v>
      </c>
      <c r="T37" s="16">
        <f t="shared" si="9"/>
        <v>2141</v>
      </c>
      <c r="U37" s="16">
        <f t="shared" si="9"/>
        <v>625</v>
      </c>
      <c r="V37" s="16">
        <f t="shared" si="9"/>
        <v>2467</v>
      </c>
      <c r="W37" s="16">
        <f t="shared" si="9"/>
        <v>1183</v>
      </c>
      <c r="X37" s="44">
        <f>SUM(X39,X44)</f>
        <v>14365</v>
      </c>
    </row>
    <row r="38" spans="1:24" s="15" customFormat="1" ht="13.5" customHeight="1">
      <c r="A38" s="46"/>
      <c r="B38" s="46"/>
      <c r="C38" s="46"/>
      <c r="D38" s="46"/>
      <c r="E38" s="72"/>
      <c r="F38" s="13"/>
      <c r="G38" s="73"/>
      <c r="H38" s="13"/>
      <c r="I38" s="73"/>
      <c r="J38" s="13"/>
      <c r="K38" s="73"/>
      <c r="L38" s="13"/>
      <c r="M38" s="13"/>
      <c r="N38" s="13"/>
      <c r="O38" s="13"/>
      <c r="P38" s="14"/>
      <c r="Q38" s="13"/>
      <c r="R38" s="14"/>
      <c r="S38" s="13"/>
      <c r="T38" s="14"/>
      <c r="U38" s="13"/>
      <c r="V38" s="14"/>
      <c r="W38" s="13"/>
      <c r="X38" s="14"/>
    </row>
    <row r="39" spans="1:24" s="15" customFormat="1" ht="13.5" customHeight="1">
      <c r="A39" s="12"/>
      <c r="B39" s="92" t="s">
        <v>56</v>
      </c>
      <c r="C39" s="92"/>
      <c r="D39" s="10"/>
      <c r="E39" s="44">
        <f>SUM(E40:E43)</f>
        <v>123144</v>
      </c>
      <c r="F39" s="16">
        <f aca="true" t="shared" si="10" ref="F39:F44">SUM(G39,L39)</f>
        <v>107873</v>
      </c>
      <c r="G39" s="45">
        <f aca="true" t="shared" si="11" ref="G39:G44">SUM(H39:K39)</f>
        <v>81841</v>
      </c>
      <c r="H39" s="16">
        <f>SUM(H40:H43)</f>
        <v>21350</v>
      </c>
      <c r="I39" s="16">
        <f>SUM(I40:I43)</f>
        <v>48729</v>
      </c>
      <c r="J39" s="16">
        <f>SUM(J40:J43)</f>
        <v>1820</v>
      </c>
      <c r="K39" s="16">
        <f>SUM(K40:K43)</f>
        <v>9942</v>
      </c>
      <c r="L39" s="16">
        <f aca="true" t="shared" si="12" ref="L39:L44">SUM(M39:V39)</f>
        <v>26032</v>
      </c>
      <c r="M39" s="16">
        <f>SUM(M40:M43)</f>
        <v>1164</v>
      </c>
      <c r="N39" s="16">
        <f>SUM(N40:N43)</f>
        <v>2931</v>
      </c>
      <c r="O39" s="16">
        <f aca="true" t="shared" si="13" ref="O39:W39">SUM(O40:O43)</f>
        <v>5758</v>
      </c>
      <c r="P39" s="16">
        <f t="shared" si="13"/>
        <v>7239</v>
      </c>
      <c r="Q39" s="16">
        <f t="shared" si="13"/>
        <v>442</v>
      </c>
      <c r="R39" s="16">
        <f t="shared" si="13"/>
        <v>2638</v>
      </c>
      <c r="S39" s="16">
        <f t="shared" si="13"/>
        <v>627</v>
      </c>
      <c r="T39" s="16">
        <f t="shared" si="13"/>
        <v>2141</v>
      </c>
      <c r="U39" s="16">
        <f t="shared" si="13"/>
        <v>625</v>
      </c>
      <c r="V39" s="16">
        <f t="shared" si="13"/>
        <v>2467</v>
      </c>
      <c r="W39" s="16">
        <f t="shared" si="13"/>
        <v>1177</v>
      </c>
      <c r="X39" s="47">
        <f>SUM(X40:X43)</f>
        <v>13962</v>
      </c>
    </row>
    <row r="40" spans="1:24" s="15" customFormat="1" ht="13.5" customHeight="1">
      <c r="A40" s="12"/>
      <c r="B40" s="12"/>
      <c r="C40" s="58" t="s">
        <v>57</v>
      </c>
      <c r="D40" s="10"/>
      <c r="E40" s="44">
        <f>F40+W40+X40+46</f>
        <v>101050</v>
      </c>
      <c r="F40" s="16">
        <f t="shared" si="10"/>
        <v>93979</v>
      </c>
      <c r="G40" s="45">
        <f t="shared" si="11"/>
        <v>68838</v>
      </c>
      <c r="H40" s="16">
        <v>18192</v>
      </c>
      <c r="I40" s="45">
        <v>42052</v>
      </c>
      <c r="J40" s="16">
        <v>1606</v>
      </c>
      <c r="K40" s="45">
        <v>6988</v>
      </c>
      <c r="L40" s="16">
        <f t="shared" si="12"/>
        <v>25141</v>
      </c>
      <c r="M40" s="16">
        <v>1156</v>
      </c>
      <c r="N40" s="16">
        <v>2850</v>
      </c>
      <c r="O40" s="16">
        <v>5726</v>
      </c>
      <c r="P40" s="47">
        <v>7118</v>
      </c>
      <c r="Q40" s="16">
        <v>398</v>
      </c>
      <c r="R40" s="47">
        <v>2497</v>
      </c>
      <c r="S40" s="16">
        <v>619</v>
      </c>
      <c r="T40" s="47">
        <v>2128</v>
      </c>
      <c r="U40" s="16">
        <v>483</v>
      </c>
      <c r="V40" s="47">
        <v>2166</v>
      </c>
      <c r="W40" s="16">
        <v>629</v>
      </c>
      <c r="X40" s="47">
        <v>6396</v>
      </c>
    </row>
    <row r="41" spans="1:24" s="15" customFormat="1" ht="21" customHeight="1">
      <c r="A41" s="12"/>
      <c r="B41" s="12"/>
      <c r="C41" s="59" t="s">
        <v>58</v>
      </c>
      <c r="D41" s="10"/>
      <c r="E41" s="60">
        <f>SUM(F41,W41,X41)</f>
        <v>1072</v>
      </c>
      <c r="F41" s="16">
        <f t="shared" si="10"/>
        <v>811</v>
      </c>
      <c r="G41" s="45">
        <f t="shared" si="11"/>
        <v>762</v>
      </c>
      <c r="H41" s="61">
        <v>144</v>
      </c>
      <c r="I41" s="62">
        <v>208</v>
      </c>
      <c r="J41" s="61">
        <v>8</v>
      </c>
      <c r="K41" s="62">
        <v>402</v>
      </c>
      <c r="L41" s="16">
        <f t="shared" si="12"/>
        <v>49</v>
      </c>
      <c r="M41" s="63" t="s">
        <v>0</v>
      </c>
      <c r="N41" s="61" t="s">
        <v>0</v>
      </c>
      <c r="O41" s="61" t="s">
        <v>0</v>
      </c>
      <c r="P41" s="64">
        <v>5</v>
      </c>
      <c r="Q41" s="63" t="s">
        <v>0</v>
      </c>
      <c r="R41" s="65">
        <v>18</v>
      </c>
      <c r="S41" s="61" t="s">
        <v>0</v>
      </c>
      <c r="T41" s="61" t="s">
        <v>0</v>
      </c>
      <c r="U41" s="61">
        <v>8</v>
      </c>
      <c r="V41" s="64">
        <v>18</v>
      </c>
      <c r="W41" s="61">
        <v>7</v>
      </c>
      <c r="X41" s="64">
        <v>254</v>
      </c>
    </row>
    <row r="42" spans="1:24" s="15" customFormat="1" ht="13.5" customHeight="1">
      <c r="A42" s="12"/>
      <c r="B42" s="12"/>
      <c r="C42" s="58" t="s">
        <v>59</v>
      </c>
      <c r="D42" s="10"/>
      <c r="E42" s="44">
        <f>F42+W42+X42+86</f>
        <v>18321</v>
      </c>
      <c r="F42" s="16">
        <f t="shared" si="10"/>
        <v>11997</v>
      </c>
      <c r="G42" s="45">
        <f t="shared" si="11"/>
        <v>11217</v>
      </c>
      <c r="H42" s="16">
        <v>2722</v>
      </c>
      <c r="I42" s="45">
        <v>5784</v>
      </c>
      <c r="J42" s="16">
        <v>199</v>
      </c>
      <c r="K42" s="45">
        <v>2512</v>
      </c>
      <c r="L42" s="16">
        <f t="shared" si="12"/>
        <v>780</v>
      </c>
      <c r="M42" s="17" t="s">
        <v>0</v>
      </c>
      <c r="N42" s="16">
        <v>78</v>
      </c>
      <c r="O42" s="16">
        <v>24</v>
      </c>
      <c r="P42" s="47">
        <v>104</v>
      </c>
      <c r="Q42" s="16">
        <v>41</v>
      </c>
      <c r="R42" s="47">
        <v>117</v>
      </c>
      <c r="S42" s="16">
        <v>4</v>
      </c>
      <c r="T42" s="47">
        <v>13</v>
      </c>
      <c r="U42" s="16">
        <v>130</v>
      </c>
      <c r="V42" s="47">
        <v>269</v>
      </c>
      <c r="W42" s="16">
        <v>493</v>
      </c>
      <c r="X42" s="47">
        <v>5745</v>
      </c>
    </row>
    <row r="43" spans="1:24" s="15" customFormat="1" ht="13.5" customHeight="1">
      <c r="A43" s="12"/>
      <c r="B43" s="12"/>
      <c r="C43" s="58" t="s">
        <v>60</v>
      </c>
      <c r="D43" s="10"/>
      <c r="E43" s="44">
        <f>F43+W43+X43</f>
        <v>2701</v>
      </c>
      <c r="F43" s="16">
        <f t="shared" si="10"/>
        <v>1086</v>
      </c>
      <c r="G43" s="45">
        <f t="shared" si="11"/>
        <v>1024</v>
      </c>
      <c r="H43" s="16">
        <v>292</v>
      </c>
      <c r="I43" s="45">
        <v>685</v>
      </c>
      <c r="J43" s="16">
        <v>7</v>
      </c>
      <c r="K43" s="45">
        <v>40</v>
      </c>
      <c r="L43" s="16">
        <f t="shared" si="12"/>
        <v>62</v>
      </c>
      <c r="M43" s="17">
        <v>8</v>
      </c>
      <c r="N43" s="16">
        <v>3</v>
      </c>
      <c r="O43" s="16">
        <v>8</v>
      </c>
      <c r="P43" s="47">
        <v>12</v>
      </c>
      <c r="Q43" s="51">
        <v>3</v>
      </c>
      <c r="R43" s="47">
        <v>6</v>
      </c>
      <c r="S43" s="17">
        <v>4</v>
      </c>
      <c r="T43" s="51" t="s">
        <v>0</v>
      </c>
      <c r="U43" s="51">
        <v>4</v>
      </c>
      <c r="V43" s="47">
        <v>14</v>
      </c>
      <c r="W43" s="16">
        <v>48</v>
      </c>
      <c r="X43" s="47">
        <v>1567</v>
      </c>
    </row>
    <row r="44" spans="1:24" s="15" customFormat="1" ht="13.5" customHeight="1">
      <c r="A44" s="12"/>
      <c r="B44" s="92" t="s">
        <v>61</v>
      </c>
      <c r="C44" s="92"/>
      <c r="D44" s="10"/>
      <c r="E44" s="44">
        <f>SUM(F44,W44,X44)+4</f>
        <v>1279</v>
      </c>
      <c r="F44" s="16">
        <f t="shared" si="10"/>
        <v>866</v>
      </c>
      <c r="G44" s="45">
        <f t="shared" si="11"/>
        <v>835</v>
      </c>
      <c r="H44" s="16">
        <v>130</v>
      </c>
      <c r="I44" s="45">
        <v>482</v>
      </c>
      <c r="J44" s="16">
        <v>13</v>
      </c>
      <c r="K44" s="45">
        <v>210</v>
      </c>
      <c r="L44" s="16">
        <f t="shared" si="12"/>
        <v>31</v>
      </c>
      <c r="M44" s="17" t="s">
        <v>0</v>
      </c>
      <c r="N44" s="16">
        <v>15</v>
      </c>
      <c r="O44" s="17" t="s">
        <v>0</v>
      </c>
      <c r="P44" s="17" t="s">
        <v>0</v>
      </c>
      <c r="Q44" s="17">
        <v>4</v>
      </c>
      <c r="R44" s="17" t="s">
        <v>0</v>
      </c>
      <c r="S44" s="17">
        <v>12</v>
      </c>
      <c r="T44" s="16" t="s">
        <v>0</v>
      </c>
      <c r="U44" s="16" t="s">
        <v>0</v>
      </c>
      <c r="V44" s="16" t="s">
        <v>0</v>
      </c>
      <c r="W44" s="16">
        <v>6</v>
      </c>
      <c r="X44" s="47">
        <v>403</v>
      </c>
    </row>
    <row r="45" spans="1:24" s="2" customFormat="1" ht="13.5" customHeight="1">
      <c r="A45" s="41"/>
      <c r="B45" s="41"/>
      <c r="C45" s="41"/>
      <c r="D45" s="41"/>
      <c r="E45" s="74"/>
      <c r="F45" s="75"/>
      <c r="G45" s="76"/>
      <c r="H45" s="75"/>
      <c r="I45" s="76"/>
      <c r="J45" s="75"/>
      <c r="K45" s="76"/>
      <c r="L45" s="75"/>
      <c r="M45" s="75"/>
      <c r="N45" s="75"/>
      <c r="O45" s="75"/>
      <c r="P45" s="77"/>
      <c r="Q45" s="75"/>
      <c r="R45" s="77"/>
      <c r="S45" s="75"/>
      <c r="T45" s="77"/>
      <c r="U45" s="75"/>
      <c r="V45" s="77"/>
      <c r="W45" s="75"/>
      <c r="X45" s="77"/>
    </row>
    <row r="46" spans="1:24" s="2" customFormat="1" ht="13.5" customHeight="1" thickBot="1">
      <c r="A46" s="78"/>
      <c r="B46" s="78"/>
      <c r="C46" s="78"/>
      <c r="D46" s="78"/>
      <c r="E46" s="79"/>
      <c r="F46" s="80"/>
      <c r="G46" s="81"/>
      <c r="H46" s="80"/>
      <c r="I46" s="81"/>
      <c r="J46" s="80"/>
      <c r="K46" s="81"/>
      <c r="L46" s="80"/>
      <c r="M46" s="80"/>
      <c r="N46" s="80"/>
      <c r="O46" s="80"/>
      <c r="P46" s="81"/>
      <c r="Q46" s="80"/>
      <c r="R46" s="81"/>
      <c r="S46" s="80"/>
      <c r="T46" s="81"/>
      <c r="U46" s="80"/>
      <c r="V46" s="81"/>
      <c r="W46" s="80"/>
      <c r="X46" s="81"/>
    </row>
    <row r="47" spans="1:11" s="2" customFormat="1" ht="13.5" customHeight="1">
      <c r="A47" s="82"/>
      <c r="B47" s="82" t="s">
        <v>63</v>
      </c>
      <c r="C47" s="82"/>
      <c r="D47" s="82"/>
      <c r="E47" s="9"/>
      <c r="F47" s="9"/>
      <c r="G47" s="9"/>
      <c r="H47" s="9"/>
      <c r="I47" s="9"/>
      <c r="J47" s="9"/>
      <c r="K47" s="9"/>
    </row>
    <row r="48" spans="1:11" s="2" customFormat="1" ht="12" customHeight="1">
      <c r="A48" s="82"/>
      <c r="B48" s="82"/>
      <c r="C48" s="82"/>
      <c r="D48" s="82"/>
      <c r="E48" s="9"/>
      <c r="F48" s="9"/>
      <c r="G48" s="9"/>
      <c r="H48" s="9"/>
      <c r="I48" s="9"/>
      <c r="J48" s="9"/>
      <c r="K48" s="9"/>
    </row>
    <row r="49" spans="1:11" s="2" customFormat="1" ht="12" customHeight="1">
      <c r="A49" s="82"/>
      <c r="B49" s="82"/>
      <c r="C49" s="82"/>
      <c r="D49" s="82"/>
      <c r="E49" s="9"/>
      <c r="F49" s="9"/>
      <c r="G49" s="9"/>
      <c r="H49" s="9"/>
      <c r="I49" s="9"/>
      <c r="J49" s="9"/>
      <c r="K49" s="9"/>
    </row>
    <row r="50" spans="1:11" s="2" customFormat="1" ht="12" customHeight="1">
      <c r="A50" s="82"/>
      <c r="B50" s="82"/>
      <c r="C50" s="82"/>
      <c r="D50" s="82"/>
      <c r="E50" s="9"/>
      <c r="F50" s="9"/>
      <c r="G50" s="9"/>
      <c r="H50" s="9"/>
      <c r="I50" s="9"/>
      <c r="J50" s="9"/>
      <c r="K50" s="9"/>
    </row>
    <row r="51" spans="1:11" s="2" customFormat="1" ht="12" customHeight="1">
      <c r="A51" s="82"/>
      <c r="B51" s="82"/>
      <c r="C51" s="82"/>
      <c r="D51" s="82"/>
      <c r="E51" s="9"/>
      <c r="F51" s="9"/>
      <c r="G51" s="9"/>
      <c r="H51" s="9"/>
      <c r="I51" s="9"/>
      <c r="J51" s="9"/>
      <c r="K51" s="9"/>
    </row>
    <row r="52" spans="1:11" s="2" customFormat="1" ht="12" customHeight="1">
      <c r="A52" s="82"/>
      <c r="B52" s="82"/>
      <c r="C52" s="82"/>
      <c r="D52" s="82"/>
      <c r="E52" s="9"/>
      <c r="F52" s="9"/>
      <c r="G52" s="9"/>
      <c r="H52" s="9"/>
      <c r="I52" s="9"/>
      <c r="J52" s="9"/>
      <c r="K52" s="9"/>
    </row>
    <row r="53" spans="1:11" s="2" customFormat="1" ht="12" customHeight="1">
      <c r="A53" s="82"/>
      <c r="B53" s="82"/>
      <c r="C53" s="82"/>
      <c r="D53" s="82"/>
      <c r="E53" s="9"/>
      <c r="F53" s="9"/>
      <c r="G53" s="9"/>
      <c r="H53" s="9"/>
      <c r="I53" s="9"/>
      <c r="J53" s="9"/>
      <c r="K53" s="9"/>
    </row>
    <row r="54" spans="1:11" s="2" customFormat="1" ht="12" customHeight="1">
      <c r="A54" s="82"/>
      <c r="B54" s="82"/>
      <c r="C54" s="82"/>
      <c r="D54" s="82"/>
      <c r="E54" s="9"/>
      <c r="F54" s="9"/>
      <c r="G54" s="9"/>
      <c r="H54" s="9"/>
      <c r="I54" s="9"/>
      <c r="J54" s="9"/>
      <c r="K54" s="9"/>
    </row>
    <row r="55" spans="1:11" s="2" customFormat="1" ht="12" customHeight="1">
      <c r="A55" s="82"/>
      <c r="B55" s="82"/>
      <c r="C55" s="82"/>
      <c r="D55" s="82"/>
      <c r="E55" s="9"/>
      <c r="F55" s="9"/>
      <c r="G55" s="9"/>
      <c r="H55" s="9"/>
      <c r="I55" s="9"/>
      <c r="J55" s="9"/>
      <c r="K55" s="9"/>
    </row>
    <row r="56" spans="1:11" s="2" customFormat="1" ht="12" customHeight="1">
      <c r="A56" s="82"/>
      <c r="B56" s="82"/>
      <c r="C56" s="82"/>
      <c r="D56" s="82"/>
      <c r="E56" s="9"/>
      <c r="F56" s="9"/>
      <c r="G56" s="9"/>
      <c r="H56" s="9"/>
      <c r="I56" s="9"/>
      <c r="J56" s="9"/>
      <c r="K56" s="9"/>
    </row>
    <row r="57" spans="1:11" s="2" customFormat="1" ht="12" customHeight="1">
      <c r="A57" s="82"/>
      <c r="B57" s="82"/>
      <c r="C57" s="82"/>
      <c r="D57" s="82"/>
      <c r="E57" s="9"/>
      <c r="F57" s="9"/>
      <c r="G57" s="9"/>
      <c r="H57" s="9"/>
      <c r="I57" s="9"/>
      <c r="J57" s="9"/>
      <c r="K57" s="9"/>
    </row>
    <row r="58" spans="1:11" s="2" customFormat="1" ht="12" customHeight="1">
      <c r="A58" s="82"/>
      <c r="B58" s="82"/>
      <c r="C58" s="82"/>
      <c r="D58" s="82"/>
      <c r="E58" s="9"/>
      <c r="F58" s="9"/>
      <c r="G58" s="9"/>
      <c r="H58" s="9"/>
      <c r="I58" s="9"/>
      <c r="J58" s="9"/>
      <c r="K58" s="9"/>
    </row>
    <row r="59" spans="1:11" s="2" customFormat="1" ht="12" customHeight="1">
      <c r="A59" s="82"/>
      <c r="B59" s="82"/>
      <c r="C59" s="82"/>
      <c r="D59" s="82"/>
      <c r="E59" s="9"/>
      <c r="F59" s="9"/>
      <c r="G59" s="9"/>
      <c r="H59" s="9"/>
      <c r="I59" s="9"/>
      <c r="J59" s="9"/>
      <c r="K59" s="9"/>
    </row>
    <row r="60" spans="1:11" s="2" customFormat="1" ht="12" customHeight="1">
      <c r="A60" s="82"/>
      <c r="B60" s="82"/>
      <c r="C60" s="82"/>
      <c r="D60" s="82"/>
      <c r="E60" s="9"/>
      <c r="F60" s="9"/>
      <c r="G60" s="9"/>
      <c r="H60" s="9"/>
      <c r="I60" s="9"/>
      <c r="J60" s="9"/>
      <c r="K60" s="9"/>
    </row>
    <row r="61" spans="1:11" s="2" customFormat="1" ht="12" customHeight="1">
      <c r="A61" s="82"/>
      <c r="B61" s="82"/>
      <c r="C61" s="82"/>
      <c r="D61" s="82"/>
      <c r="E61" s="9"/>
      <c r="F61" s="9"/>
      <c r="G61" s="9"/>
      <c r="H61" s="9"/>
      <c r="I61" s="9"/>
      <c r="J61" s="9"/>
      <c r="K61" s="9"/>
    </row>
    <row r="62" spans="1:11" s="2" customFormat="1" ht="12" customHeight="1">
      <c r="A62" s="82"/>
      <c r="B62" s="82"/>
      <c r="C62" s="82"/>
      <c r="D62" s="82"/>
      <c r="E62" s="9"/>
      <c r="F62" s="9"/>
      <c r="G62" s="9"/>
      <c r="H62" s="9"/>
      <c r="I62" s="9"/>
      <c r="J62" s="9"/>
      <c r="K62" s="9"/>
    </row>
    <row r="63" spans="1:11" s="2" customFormat="1" ht="12" customHeight="1">
      <c r="A63" s="82"/>
      <c r="B63" s="82"/>
      <c r="C63" s="82"/>
      <c r="D63" s="82"/>
      <c r="E63" s="9"/>
      <c r="F63" s="9"/>
      <c r="G63" s="9"/>
      <c r="H63" s="9"/>
      <c r="I63" s="9"/>
      <c r="J63" s="9"/>
      <c r="K63" s="9"/>
    </row>
    <row r="64" spans="1:11" s="2" customFormat="1" ht="12" customHeight="1">
      <c r="A64" s="82"/>
      <c r="B64" s="82"/>
      <c r="C64" s="82"/>
      <c r="D64" s="82"/>
      <c r="E64" s="9"/>
      <c r="F64" s="9"/>
      <c r="G64" s="9"/>
      <c r="H64" s="9"/>
      <c r="I64" s="9"/>
      <c r="J64" s="9"/>
      <c r="K64" s="9"/>
    </row>
    <row r="65" spans="1:11" s="2" customFormat="1" ht="12" customHeight="1">
      <c r="A65" s="82"/>
      <c r="B65" s="82"/>
      <c r="C65" s="82"/>
      <c r="D65" s="82"/>
      <c r="E65" s="9"/>
      <c r="F65" s="9"/>
      <c r="G65" s="9"/>
      <c r="H65" s="9"/>
      <c r="I65" s="9"/>
      <c r="J65" s="9"/>
      <c r="K65" s="9"/>
    </row>
    <row r="66" spans="1:11" s="2" customFormat="1" ht="12" customHeight="1">
      <c r="A66" s="82"/>
      <c r="B66" s="82"/>
      <c r="C66" s="82"/>
      <c r="D66" s="82"/>
      <c r="E66" s="9"/>
      <c r="F66" s="9"/>
      <c r="G66" s="9"/>
      <c r="H66" s="9"/>
      <c r="I66" s="9"/>
      <c r="J66" s="9"/>
      <c r="K66" s="9"/>
    </row>
    <row r="67" spans="1:11" s="2" customFormat="1" ht="12" customHeight="1">
      <c r="A67" s="82"/>
      <c r="B67" s="82"/>
      <c r="C67" s="82"/>
      <c r="D67" s="82"/>
      <c r="E67" s="9"/>
      <c r="F67" s="9"/>
      <c r="G67" s="9"/>
      <c r="H67" s="9"/>
      <c r="I67" s="9"/>
      <c r="J67" s="9"/>
      <c r="K67" s="9"/>
    </row>
    <row r="68" spans="1:11" s="2" customFormat="1" ht="12" customHeight="1">
      <c r="A68" s="82"/>
      <c r="B68" s="82"/>
      <c r="C68" s="82"/>
      <c r="D68" s="82"/>
      <c r="E68" s="9"/>
      <c r="F68" s="9"/>
      <c r="G68" s="9"/>
      <c r="H68" s="9"/>
      <c r="I68" s="9"/>
      <c r="J68" s="9"/>
      <c r="K68" s="9"/>
    </row>
    <row r="69" spans="1:11" s="2" customFormat="1" ht="12" customHeight="1">
      <c r="A69" s="82"/>
      <c r="B69" s="82"/>
      <c r="C69" s="82"/>
      <c r="D69" s="82"/>
      <c r="E69" s="9"/>
      <c r="F69" s="9"/>
      <c r="G69" s="9"/>
      <c r="H69" s="9"/>
      <c r="I69" s="9"/>
      <c r="J69" s="9"/>
      <c r="K69" s="9"/>
    </row>
    <row r="70" spans="1:11" s="2" customFormat="1" ht="12" customHeight="1">
      <c r="A70" s="82"/>
      <c r="B70" s="82"/>
      <c r="C70" s="82"/>
      <c r="D70" s="82"/>
      <c r="E70" s="9"/>
      <c r="F70" s="9"/>
      <c r="G70" s="9"/>
      <c r="H70" s="9"/>
      <c r="I70" s="9"/>
      <c r="J70" s="9"/>
      <c r="K70" s="9"/>
    </row>
    <row r="71" spans="1:11" s="2" customFormat="1" ht="12" customHeight="1">
      <c r="A71" s="82"/>
      <c r="B71" s="82"/>
      <c r="C71" s="82"/>
      <c r="D71" s="82"/>
      <c r="E71" s="9"/>
      <c r="F71" s="9"/>
      <c r="G71" s="9"/>
      <c r="H71" s="9"/>
      <c r="I71" s="9"/>
      <c r="J71" s="9"/>
      <c r="K71" s="9"/>
    </row>
    <row r="72" spans="1:11" s="2" customFormat="1" ht="12" customHeight="1">
      <c r="A72" s="82"/>
      <c r="B72" s="82"/>
      <c r="C72" s="82"/>
      <c r="D72" s="82"/>
      <c r="E72" s="9"/>
      <c r="F72" s="9"/>
      <c r="G72" s="9"/>
      <c r="H72" s="9"/>
      <c r="I72" s="9"/>
      <c r="J72" s="9"/>
      <c r="K72" s="9"/>
    </row>
    <row r="73" spans="1:11" s="2" customFormat="1" ht="12" customHeight="1">
      <c r="A73" s="82"/>
      <c r="B73" s="82"/>
      <c r="C73" s="82"/>
      <c r="D73" s="82"/>
      <c r="E73" s="9"/>
      <c r="F73" s="9"/>
      <c r="G73" s="9"/>
      <c r="H73" s="9"/>
      <c r="I73" s="9"/>
      <c r="J73" s="9"/>
      <c r="K73" s="9"/>
    </row>
    <row r="74" spans="1:11" s="2" customFormat="1" ht="12" customHeight="1">
      <c r="A74" s="82"/>
      <c r="B74" s="82"/>
      <c r="C74" s="82"/>
      <c r="D74" s="82"/>
      <c r="E74" s="9"/>
      <c r="F74" s="9"/>
      <c r="G74" s="9"/>
      <c r="H74" s="9"/>
      <c r="I74" s="9"/>
      <c r="J74" s="9"/>
      <c r="K74" s="9"/>
    </row>
    <row r="75" spans="1:11" s="1" customFormat="1" ht="12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1:11" s="1" customFormat="1" ht="12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</row>
    <row r="77" spans="1:11" s="1" customFormat="1" ht="12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1:11" s="1" customFormat="1" ht="12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1:11" s="1" customFormat="1" ht="12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s="1" customFormat="1" ht="12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 s="1" customFormat="1" ht="12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s="1" customFormat="1" ht="12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1:11" s="1" customFormat="1" ht="12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1:11" s="1" customFormat="1" ht="12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1:11" s="1" customFormat="1" ht="12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s="1" customFormat="1" ht="12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s="1" customFormat="1" ht="12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s="1" customFormat="1" ht="12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 s="1" customFormat="1" ht="12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1:11" s="1" customFormat="1" ht="12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1:11" s="1" customFormat="1" ht="12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1:12" s="1" customFormat="1" ht="12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2"/>
    </row>
    <row r="93" spans="1:11" s="1" customFormat="1" ht="12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1:11" s="1" customFormat="1" ht="10.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1:11" ht="13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</row>
    <row r="96" spans="1:11" ht="13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1:11" ht="13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1:11" ht="13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1:11" ht="13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</row>
    <row r="100" spans="1:11" ht="13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4" ht="13.5">
      <c r="A101" s="7"/>
      <c r="B101" s="7"/>
      <c r="C101" s="7"/>
      <c r="D101" s="7"/>
    </row>
    <row r="102" spans="1:4" ht="13.5">
      <c r="A102" s="7"/>
      <c r="B102" s="7"/>
      <c r="C102" s="7"/>
      <c r="D102" s="7"/>
    </row>
    <row r="103" spans="1:4" ht="13.5">
      <c r="A103" s="7"/>
      <c r="B103" s="7"/>
      <c r="C103" s="7"/>
      <c r="D103" s="7"/>
    </row>
    <row r="104" spans="1:4" ht="13.5">
      <c r="A104" s="7"/>
      <c r="B104" s="7"/>
      <c r="C104" s="7"/>
      <c r="D104" s="7"/>
    </row>
    <row r="105" spans="1:4" ht="13.5">
      <c r="A105" s="7"/>
      <c r="B105" s="7"/>
      <c r="C105" s="7"/>
      <c r="D105" s="7"/>
    </row>
    <row r="106" spans="1:4" ht="13.5">
      <c r="A106" s="7"/>
      <c r="B106" s="7"/>
      <c r="C106" s="7"/>
      <c r="D106" s="7"/>
    </row>
    <row r="107" spans="1:4" ht="13.5">
      <c r="A107" s="7"/>
      <c r="B107" s="7"/>
      <c r="C107" s="7"/>
      <c r="D107" s="7"/>
    </row>
    <row r="108" spans="1:4" ht="13.5">
      <c r="A108" s="7"/>
      <c r="B108" s="7"/>
      <c r="C108" s="7"/>
      <c r="D108" s="7"/>
    </row>
    <row r="109" spans="1:4" ht="13.5">
      <c r="A109" s="7"/>
      <c r="B109" s="7"/>
      <c r="C109" s="7"/>
      <c r="D109" s="7"/>
    </row>
    <row r="110" spans="1:4" ht="13.5">
      <c r="A110" s="7"/>
      <c r="B110" s="7"/>
      <c r="C110" s="7"/>
      <c r="D110" s="7"/>
    </row>
    <row r="111" spans="1:4" ht="13.5">
      <c r="A111" s="7"/>
      <c r="B111" s="7"/>
      <c r="C111" s="7"/>
      <c r="D111" s="7"/>
    </row>
    <row r="112" spans="1:4" ht="13.5">
      <c r="A112" s="7"/>
      <c r="B112" s="7"/>
      <c r="C112" s="7"/>
      <c r="D112" s="7"/>
    </row>
    <row r="113" spans="1:4" ht="13.5">
      <c r="A113" s="7"/>
      <c r="B113" s="7"/>
      <c r="C113" s="7"/>
      <c r="D113" s="7"/>
    </row>
    <row r="114" spans="1:4" ht="13.5">
      <c r="A114" s="7"/>
      <c r="B114" s="7"/>
      <c r="C114" s="7"/>
      <c r="D114" s="7"/>
    </row>
    <row r="115" spans="1:4" ht="13.5">
      <c r="A115" s="7"/>
      <c r="B115" s="7"/>
      <c r="C115" s="7"/>
      <c r="D115" s="7"/>
    </row>
    <row r="116" spans="1:4" ht="13.5">
      <c r="A116" s="7"/>
      <c r="B116" s="7"/>
      <c r="C116" s="7"/>
      <c r="D116" s="7"/>
    </row>
    <row r="117" spans="1:4" ht="13.5">
      <c r="A117" s="7"/>
      <c r="B117" s="7"/>
      <c r="C117" s="7"/>
      <c r="D117" s="7"/>
    </row>
    <row r="118" spans="1:4" ht="13.5">
      <c r="A118" s="7"/>
      <c r="B118" s="7"/>
      <c r="C118" s="7"/>
      <c r="D118" s="7"/>
    </row>
    <row r="119" spans="1:4" ht="13.5">
      <c r="A119" s="7"/>
      <c r="B119" s="7"/>
      <c r="C119" s="7"/>
      <c r="D119" s="7"/>
    </row>
    <row r="120" spans="1:4" ht="13.5">
      <c r="A120" s="7"/>
      <c r="B120" s="7"/>
      <c r="C120" s="7"/>
      <c r="D120" s="7"/>
    </row>
    <row r="121" spans="1:4" ht="13.5">
      <c r="A121" s="7"/>
      <c r="B121" s="7"/>
      <c r="C121" s="7"/>
      <c r="D121" s="7"/>
    </row>
    <row r="122" spans="1:4" ht="13.5">
      <c r="A122" s="7"/>
      <c r="B122" s="7"/>
      <c r="C122" s="7"/>
      <c r="D122" s="7"/>
    </row>
    <row r="123" spans="1:4" ht="13.5">
      <c r="A123" s="7"/>
      <c r="B123" s="7"/>
      <c r="C123" s="7"/>
      <c r="D123" s="7"/>
    </row>
    <row r="124" spans="1:4" ht="13.5">
      <c r="A124" s="7"/>
      <c r="B124" s="7"/>
      <c r="C124" s="7"/>
      <c r="D124" s="7"/>
    </row>
    <row r="125" spans="1:4" ht="13.5">
      <c r="A125" s="7"/>
      <c r="B125" s="7"/>
      <c r="C125" s="7"/>
      <c r="D125" s="7"/>
    </row>
    <row r="126" spans="1:4" ht="13.5">
      <c r="A126" s="7"/>
      <c r="B126" s="7"/>
      <c r="C126" s="7"/>
      <c r="D126" s="7"/>
    </row>
    <row r="127" spans="1:4" ht="13.5">
      <c r="A127" s="7"/>
      <c r="B127" s="7"/>
      <c r="C127" s="7"/>
      <c r="D127" s="7"/>
    </row>
    <row r="128" spans="1:4" ht="13.5">
      <c r="A128" s="7"/>
      <c r="B128" s="7"/>
      <c r="C128" s="7"/>
      <c r="D128" s="7"/>
    </row>
    <row r="129" spans="1:4" ht="13.5">
      <c r="A129" s="7"/>
      <c r="B129" s="7"/>
      <c r="C129" s="7"/>
      <c r="D129" s="7"/>
    </row>
    <row r="130" spans="1:4" ht="13.5">
      <c r="A130" s="7"/>
      <c r="B130" s="7"/>
      <c r="C130" s="7"/>
      <c r="D130" s="7"/>
    </row>
    <row r="131" spans="1:4" ht="13.5">
      <c r="A131" s="7"/>
      <c r="B131" s="7"/>
      <c r="C131" s="7"/>
      <c r="D131" s="7"/>
    </row>
    <row r="132" spans="1:4" ht="13.5">
      <c r="A132" s="7"/>
      <c r="B132" s="7"/>
      <c r="C132" s="7"/>
      <c r="D132" s="7"/>
    </row>
    <row r="133" spans="1:4" ht="13.5">
      <c r="A133" s="7"/>
      <c r="B133" s="7"/>
      <c r="C133" s="7"/>
      <c r="D133" s="7"/>
    </row>
    <row r="134" spans="1:4" ht="13.5">
      <c r="A134" s="7"/>
      <c r="B134" s="7"/>
      <c r="C134" s="7"/>
      <c r="D134" s="7"/>
    </row>
    <row r="135" spans="1:4" ht="13.5">
      <c r="A135" s="7"/>
      <c r="B135" s="7"/>
      <c r="C135" s="7"/>
      <c r="D135" s="7"/>
    </row>
    <row r="136" spans="1:4" ht="13.5">
      <c r="A136" s="7"/>
      <c r="B136" s="7"/>
      <c r="C136" s="7"/>
      <c r="D136" s="7"/>
    </row>
    <row r="137" spans="1:4" ht="13.5">
      <c r="A137" s="7"/>
      <c r="B137" s="7"/>
      <c r="C137" s="7"/>
      <c r="D137" s="7"/>
    </row>
    <row r="138" spans="1:4" ht="13.5">
      <c r="A138" s="7"/>
      <c r="B138" s="7"/>
      <c r="C138" s="7"/>
      <c r="D138" s="7"/>
    </row>
    <row r="139" spans="1:4" ht="13.5">
      <c r="A139" s="7"/>
      <c r="B139" s="7"/>
      <c r="C139" s="7"/>
      <c r="D139" s="7"/>
    </row>
    <row r="140" spans="1:4" ht="13.5">
      <c r="A140" s="7"/>
      <c r="B140" s="7"/>
      <c r="C140" s="7"/>
      <c r="D140" s="7"/>
    </row>
    <row r="141" spans="1:4" ht="13.5">
      <c r="A141" s="7"/>
      <c r="B141" s="7"/>
      <c r="C141" s="7"/>
      <c r="D141" s="7"/>
    </row>
    <row r="142" spans="1:4" ht="13.5">
      <c r="A142" s="7"/>
      <c r="B142" s="7"/>
      <c r="C142" s="7"/>
      <c r="D142" s="7"/>
    </row>
    <row r="143" spans="1:4" ht="13.5">
      <c r="A143" s="7"/>
      <c r="B143" s="7"/>
      <c r="C143" s="7"/>
      <c r="D143" s="7"/>
    </row>
    <row r="144" spans="1:4" ht="13.5">
      <c r="A144" s="7"/>
      <c r="B144" s="7"/>
      <c r="C144" s="7"/>
      <c r="D144" s="7"/>
    </row>
    <row r="145" spans="1:4" ht="13.5">
      <c r="A145" s="7"/>
      <c r="B145" s="7"/>
      <c r="C145" s="7"/>
      <c r="D145" s="7"/>
    </row>
    <row r="146" spans="1:4" ht="13.5">
      <c r="A146" s="7"/>
      <c r="B146" s="7"/>
      <c r="C146" s="7"/>
      <c r="D146" s="7"/>
    </row>
    <row r="147" spans="1:4" ht="13.5">
      <c r="A147" s="7"/>
      <c r="B147" s="7"/>
      <c r="C147" s="7"/>
      <c r="D147" s="7"/>
    </row>
    <row r="148" spans="1:4" ht="13.5">
      <c r="A148" s="7"/>
      <c r="B148" s="7"/>
      <c r="C148" s="7"/>
      <c r="D148" s="7"/>
    </row>
    <row r="149" spans="1:4" ht="13.5">
      <c r="A149" s="7"/>
      <c r="B149" s="7"/>
      <c r="C149" s="7"/>
      <c r="D149" s="7"/>
    </row>
    <row r="150" spans="1:4" ht="13.5">
      <c r="A150" s="7"/>
      <c r="B150" s="7"/>
      <c r="C150" s="7"/>
      <c r="D150" s="7"/>
    </row>
    <row r="151" spans="1:4" ht="13.5">
      <c r="A151" s="7"/>
      <c r="B151" s="7"/>
      <c r="C151" s="7"/>
      <c r="D151" s="7"/>
    </row>
    <row r="152" spans="1:4" ht="13.5">
      <c r="A152" s="7"/>
      <c r="B152" s="7"/>
      <c r="C152" s="7"/>
      <c r="D152" s="7"/>
    </row>
    <row r="153" spans="1:4" ht="13.5">
      <c r="A153" s="7"/>
      <c r="B153" s="7"/>
      <c r="C153" s="7"/>
      <c r="D153" s="7"/>
    </row>
    <row r="154" spans="1:4" ht="13.5">
      <c r="A154" s="7"/>
      <c r="B154" s="7"/>
      <c r="C154" s="7"/>
      <c r="D154" s="7"/>
    </row>
    <row r="155" spans="1:4" ht="13.5">
      <c r="A155" s="7"/>
      <c r="B155" s="7"/>
      <c r="C155" s="7"/>
      <c r="D155" s="7"/>
    </row>
    <row r="156" spans="1:4" ht="13.5">
      <c r="A156" s="7"/>
      <c r="B156" s="7"/>
      <c r="C156" s="7"/>
      <c r="D156" s="7"/>
    </row>
    <row r="157" spans="1:4" ht="13.5">
      <c r="A157" s="7"/>
      <c r="B157" s="7"/>
      <c r="C157" s="7"/>
      <c r="D157" s="7"/>
    </row>
    <row r="158" spans="1:4" ht="13.5">
      <c r="A158" s="7"/>
      <c r="B158" s="7"/>
      <c r="C158" s="7"/>
      <c r="D158" s="7"/>
    </row>
    <row r="159" spans="1:4" ht="13.5">
      <c r="A159" s="7"/>
      <c r="B159" s="7"/>
      <c r="C159" s="7"/>
      <c r="D159" s="7"/>
    </row>
    <row r="160" spans="1:4" ht="13.5">
      <c r="A160" s="7"/>
      <c r="B160" s="7"/>
      <c r="C160" s="7"/>
      <c r="D160" s="7"/>
    </row>
    <row r="161" spans="1:4" ht="13.5">
      <c r="A161" s="7"/>
      <c r="B161" s="7"/>
      <c r="C161" s="7"/>
      <c r="D161" s="7"/>
    </row>
    <row r="162" spans="1:4" ht="13.5">
      <c r="A162" s="7"/>
      <c r="B162" s="7"/>
      <c r="C162" s="7"/>
      <c r="D162" s="7"/>
    </row>
    <row r="163" spans="1:4" ht="13.5">
      <c r="A163" s="7"/>
      <c r="B163" s="7"/>
      <c r="C163" s="7"/>
      <c r="D163" s="7"/>
    </row>
    <row r="164" spans="1:4" ht="13.5">
      <c r="A164" s="7"/>
      <c r="B164" s="7"/>
      <c r="C164" s="7"/>
      <c r="D164" s="7"/>
    </row>
    <row r="165" spans="1:4" ht="13.5">
      <c r="A165" s="7"/>
      <c r="B165" s="7"/>
      <c r="C165" s="7"/>
      <c r="D165" s="7"/>
    </row>
    <row r="166" spans="1:4" ht="13.5">
      <c r="A166" s="7"/>
      <c r="B166" s="7"/>
      <c r="C166" s="7"/>
      <c r="D166" s="7"/>
    </row>
    <row r="167" spans="1:4" ht="13.5">
      <c r="A167" s="7"/>
      <c r="B167" s="7"/>
      <c r="C167" s="7"/>
      <c r="D167" s="7"/>
    </row>
    <row r="168" spans="1:4" ht="13.5">
      <c r="A168" s="7"/>
      <c r="B168" s="7"/>
      <c r="C168" s="7"/>
      <c r="D168" s="7"/>
    </row>
    <row r="169" spans="1:4" ht="13.5">
      <c r="A169" s="7"/>
      <c r="B169" s="7"/>
      <c r="C169" s="7"/>
      <c r="D169" s="7"/>
    </row>
    <row r="170" spans="1:4" ht="13.5">
      <c r="A170" s="7"/>
      <c r="B170" s="7"/>
      <c r="C170" s="7"/>
      <c r="D170" s="7"/>
    </row>
    <row r="171" spans="1:4" ht="13.5">
      <c r="A171" s="7"/>
      <c r="B171" s="7"/>
      <c r="C171" s="7"/>
      <c r="D171" s="7"/>
    </row>
    <row r="172" spans="1:4" ht="13.5">
      <c r="A172" s="7"/>
      <c r="B172" s="7"/>
      <c r="C172" s="7"/>
      <c r="D172" s="7"/>
    </row>
    <row r="173" spans="1:4" ht="13.5">
      <c r="A173" s="7"/>
      <c r="B173" s="7"/>
      <c r="C173" s="7"/>
      <c r="D173" s="7"/>
    </row>
    <row r="174" spans="1:4" ht="13.5">
      <c r="A174" s="7"/>
      <c r="B174" s="7"/>
      <c r="C174" s="7"/>
      <c r="D174" s="7"/>
    </row>
    <row r="175" spans="1:4" ht="13.5">
      <c r="A175" s="7"/>
      <c r="B175" s="7"/>
      <c r="C175" s="7"/>
      <c r="D175" s="7"/>
    </row>
    <row r="176" spans="1:4" ht="13.5">
      <c r="A176" s="7"/>
      <c r="B176" s="7"/>
      <c r="C176" s="7"/>
      <c r="D176" s="7"/>
    </row>
    <row r="177" spans="1:4" ht="13.5">
      <c r="A177" s="7"/>
      <c r="B177" s="7"/>
      <c r="C177" s="7"/>
      <c r="D177" s="7"/>
    </row>
    <row r="178" spans="1:4" ht="13.5">
      <c r="A178" s="7"/>
      <c r="B178" s="7"/>
      <c r="C178" s="7"/>
      <c r="D178" s="7"/>
    </row>
    <row r="179" spans="1:4" ht="13.5">
      <c r="A179" s="7"/>
      <c r="B179" s="7"/>
      <c r="C179" s="7"/>
      <c r="D179" s="7"/>
    </row>
    <row r="180" spans="1:4" ht="13.5">
      <c r="A180" s="7"/>
      <c r="B180" s="7"/>
      <c r="C180" s="7"/>
      <c r="D180" s="7"/>
    </row>
    <row r="181" spans="1:4" ht="13.5">
      <c r="A181" s="7"/>
      <c r="B181" s="7"/>
      <c r="C181" s="7"/>
      <c r="D181" s="7"/>
    </row>
    <row r="182" spans="1:4" ht="13.5">
      <c r="A182" s="7"/>
      <c r="B182" s="7"/>
      <c r="C182" s="7"/>
      <c r="D182" s="7"/>
    </row>
    <row r="183" spans="1:4" ht="13.5">
      <c r="A183" s="7"/>
      <c r="B183" s="7"/>
      <c r="C183" s="7"/>
      <c r="D183" s="7"/>
    </row>
    <row r="184" spans="1:4" ht="13.5">
      <c r="A184" s="7"/>
      <c r="B184" s="7"/>
      <c r="C184" s="7"/>
      <c r="D184" s="7"/>
    </row>
    <row r="185" spans="1:4" ht="13.5">
      <c r="A185" s="7"/>
      <c r="B185" s="7"/>
      <c r="C185" s="7"/>
      <c r="D185" s="7"/>
    </row>
    <row r="186" spans="1:4" ht="13.5">
      <c r="A186" s="7"/>
      <c r="B186" s="7"/>
      <c r="C186" s="7"/>
      <c r="D186" s="7"/>
    </row>
    <row r="187" spans="1:4" ht="13.5">
      <c r="A187" s="7"/>
      <c r="B187" s="7"/>
      <c r="C187" s="7"/>
      <c r="D187" s="7"/>
    </row>
    <row r="188" spans="1:4" ht="13.5">
      <c r="A188" s="7"/>
      <c r="B188" s="7"/>
      <c r="C188" s="7"/>
      <c r="D188" s="7"/>
    </row>
    <row r="189" spans="1:4" ht="13.5">
      <c r="A189" s="7"/>
      <c r="B189" s="7"/>
      <c r="C189" s="7"/>
      <c r="D189" s="7"/>
    </row>
    <row r="190" spans="1:4" ht="13.5">
      <c r="A190" s="7"/>
      <c r="B190" s="7"/>
      <c r="C190" s="7"/>
      <c r="D190" s="7"/>
    </row>
    <row r="191" spans="1:4" ht="13.5">
      <c r="A191" s="7"/>
      <c r="B191" s="7"/>
      <c r="C191" s="7"/>
      <c r="D191" s="7"/>
    </row>
    <row r="192" spans="1:4" ht="13.5">
      <c r="A192" s="7"/>
      <c r="B192" s="7"/>
      <c r="C192" s="7"/>
      <c r="D192" s="7"/>
    </row>
  </sheetData>
  <sheetProtection/>
  <mergeCells count="14">
    <mergeCell ref="B39:C39"/>
    <mergeCell ref="B44:C44"/>
    <mergeCell ref="A13:C13"/>
    <mergeCell ref="B15:C15"/>
    <mergeCell ref="A25:C25"/>
    <mergeCell ref="B27:C27"/>
    <mergeCell ref="B32:C32"/>
    <mergeCell ref="A37:C37"/>
    <mergeCell ref="F3:V3"/>
    <mergeCell ref="A4:C4"/>
    <mergeCell ref="G4:K4"/>
    <mergeCell ref="L4:V4"/>
    <mergeCell ref="F7:F8"/>
    <mergeCell ref="A8:C8"/>
  </mergeCells>
  <printOptions/>
  <pageMargins left="0.7874015748031497" right="0.3937007874015748" top="0.984251968503937" bottom="0.7874015748031497" header="0.5118110236220472" footer="0.31496062992125984"/>
  <pageSetup firstPageNumber="31" useFirstPageNumber="1" horizontalDpi="600" verticalDpi="600" orientation="portrait" paperSize="9" scale="95" r:id="rId1"/>
  <headerFooter alignWithMargins="0">
    <oddFooter>&amp;C&amp;"ＭＳ 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秋葉　貴広</dc:creator>
  <cp:keywords/>
  <dc:description/>
  <cp:lastModifiedBy>秋葉　貴広</cp:lastModifiedBy>
  <cp:lastPrinted>2023-08-01T06:14:16Z</cp:lastPrinted>
  <dcterms:created xsi:type="dcterms:W3CDTF">1997-01-08T22:48:59Z</dcterms:created>
  <dcterms:modified xsi:type="dcterms:W3CDTF">2023-08-02T23:32:38Z</dcterms:modified>
  <cp:category/>
  <cp:version/>
  <cp:contentType/>
  <cp:contentStatus/>
</cp:coreProperties>
</file>