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lesv1\各課フォルダ\1045 水道部\3000 下水道課\令和7年度 作業用フォルダ\①　庶務\②　調査回答\⑪　県市町行財政課調査回答\06_HP作成\"/>
    </mc:Choice>
  </mc:AlternateContent>
  <xr:revisionPtr revIDLastSave="0" documentId="14_{29085616-EDDA-421B-A96A-072362657055}" xr6:coauthVersionLast="47" xr6:coauthVersionMax="47" xr10:uidLastSave="{00000000-0000-0000-0000-000000000000}"/>
  <workbookProtection workbookAlgorithmName="SHA-512" workbookHashValue="75YLRiwmnBitV9eT5Up6CVwZBSwiwdov5mBb3RHH95i/ctDtnfbgkkyB2rQgZXA3DK541N6vDXIlZszYW5/Dlg==" workbookSaltValue="A3tDFRJxFi3saDsA/CqijQ==" workbookSpinCount="100000" lockStructure="1"/>
  <bookViews>
    <workbookView xWindow="-110" yWindow="-110" windowWidth="19420" windowHeight="10300" xr2:uid="{00000000-000D-0000-FFFF-FFFF00000000}"/>
  </bookViews>
  <sheets>
    <sheet name="法適用_下水道事業" sheetId="4" r:id="rId1"/>
    <sheet name="データ" sheetId="5" state="hidden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5" i="4" s="1"/>
  <c r="DG6" i="5"/>
  <c r="DF6" i="5"/>
  <c r="DE6" i="5"/>
  <c r="DD6" i="5"/>
  <c r="DC6" i="5"/>
  <c r="DB6" i="5"/>
  <c r="DA6" i="5"/>
  <c r="CZ6" i="5"/>
  <c r="CY6" i="5"/>
  <c r="CX6" i="5"/>
  <c r="CW6" i="5"/>
  <c r="K85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I85" i="4" s="1"/>
  <c r="BZ6" i="5"/>
  <c r="BY6" i="5"/>
  <c r="BX6" i="5"/>
  <c r="BW6" i="5"/>
  <c r="BV6" i="5"/>
  <c r="BU6" i="5"/>
  <c r="BT6" i="5"/>
  <c r="BS6" i="5"/>
  <c r="BR6" i="5"/>
  <c r="BQ6" i="5"/>
  <c r="BP6" i="5"/>
  <c r="H85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AL10" i="4" s="1"/>
  <c r="U6" i="5"/>
  <c r="BB8" i="4" s="1"/>
  <c r="T6" i="5"/>
  <c r="AT8" i="4" s="1"/>
  <c r="S6" i="5"/>
  <c r="AL8" i="4" s="1"/>
  <c r="R6" i="5"/>
  <c r="AD10" i="4" s="1"/>
  <c r="Q6" i="5"/>
  <c r="W10" i="4" s="1"/>
  <c r="P6" i="5"/>
  <c r="P10" i="4" s="1"/>
  <c r="O6" i="5"/>
  <c r="N6" i="5"/>
  <c r="B10" i="4" s="1"/>
  <c r="M6" i="5"/>
  <c r="AD8" i="4" s="1"/>
  <c r="L6" i="5"/>
  <c r="W8" i="4" s="1"/>
  <c r="K6" i="5"/>
  <c r="P8" i="4" s="1"/>
  <c r="J6" i="5"/>
  <c r="I8" i="4" s="1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J85" i="4"/>
  <c r="G85" i="4"/>
  <c r="F85" i="4"/>
  <c r="E85" i="4"/>
  <c r="I10" i="4"/>
</calcChain>
</file>

<file path=xl/sharedStrings.xml><?xml version="1.0" encoding="utf-8"?>
<sst xmlns="http://schemas.openxmlformats.org/spreadsheetml/2006/main" count="231" uniqueCount="116">
  <si>
    <t>経営比較分析表（令和6年度決算）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</si>
  <si>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</si>
  <si>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</si>
  <si>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</si>
  <si>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</si>
  <si>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</si>
  <si>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</si>
  <si>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</si>
  <si>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</si>
  <si>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</si>
  <si>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</si>
  <si>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</si>
  <si>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</si>
  <si>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</si>
  <si>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</si>
  <si>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</si>
  <si>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</si>
  <si>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</si>
  <si>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</si>
  <si>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</si>
  <si>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</si>
  <si>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</si>
  <si>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</si>
  <si>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</si>
  <si>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</si>
  <si>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</si>
  <si>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</si>
  <si>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</si>
  <si>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</si>
  <si>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</si>
  <si>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</si>
  <si>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</si>
  <si>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</si>
  <si>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</si>
  <si>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</si>
  <si>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</si>
  <si>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</si>
  <si>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</si>
  <si>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</si>
  <si>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</si>
  <si>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</si>
  <si>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</si>
  <si>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</si>
  <si>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</si>
  <si>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</si>
  <si>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</si>
  <si>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</si>
  <si>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</si>
  <si>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</si>
  <si>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</si>
  <si>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</si>
  <si>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</si>
  <si>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</si>
  <si>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</si>
  <si>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</si>
  <si>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</si>
  <si>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</si>
  <si>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</si>
  <si>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</si>
  <si>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</si>
  <si>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</si>
  <si>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</si>
  <si>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</si>
  <si>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</si>
  <si>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</si>
  <si>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</si>
  <si>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</si>
  <si>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</si>
  <si>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</si>
  <si>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</si>
  <si>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</si>
  <si>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</si>
  <si>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</si>
  <si>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</si>
  <si>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</si>
  <si>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</si>
  <si>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</si>
  <si>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</si>
  <si>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</si>
  <si>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</si>
  <si>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</si>
  <si>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</si>
  <si>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</si>
  <si>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</si>
  <si>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</si>
  <si>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</si>
  <si>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</si>
  <si>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</si>
  <si>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</si>
  <si>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</si>
  <si>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</si>
  <si>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</si>
  <si>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</si>
  <si>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</si>
  <si>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</si>
  <si>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</si>
  <si>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静岡県　富士宮市</t>
  </si>
  <si>
    <t>法適用</t>
  </si>
  <si>
    <t>下水道事業</t>
  </si>
  <si>
    <t>農業集落排水</t>
  </si>
  <si>
    <t>F2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</si>
  <si>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</si>
  <si>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</si>
  <si>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</si>
  <si>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</si>
  <si>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</si>
  <si>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</si>
  <si>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</si>
  <si>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</si>
  <si>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</si>
  <si>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</si>
  <si>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</si>
  <si>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</si>
  <si>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①有形固定資産減価償却率
　令和2年度より公営企業会計を適用しているため、全国平均及び類似団体平均値を大きく下回っています。
　今後は「最適整備構想」などの既存の計画に基づき、設備などの更新を適切に実施していきます。
②管渠老朽化率
　法定耐用年数を迎えた管渠がないため、0.00%となっています。しばらくこの傾向が続くため、適切な維持管理を実施していきます。
③管渠改善率
　当年度に更新した管渠がないため、0.00%となっています。管渠が法定耐用年数を迎えるのはしばらく先となるため、適切な維持管理を実施していきます。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4" eb="16">
      <t>レイワ</t>
    </rPh>
    <rPh sb="17" eb="19">
      <t>ネンド</t>
    </rPh>
    <rPh sb="21" eb="23">
      <t>コウエイ</t>
    </rPh>
    <rPh sb="23" eb="25">
      <t>キギョウ</t>
    </rPh>
    <rPh sb="25" eb="27">
      <t>カイケイ</t>
    </rPh>
    <rPh sb="28" eb="30">
      <t>テキヨウ</t>
    </rPh>
    <rPh sb="37" eb="39">
      <t>ゼンコク</t>
    </rPh>
    <rPh sb="64" eb="66">
      <t>コンゴ</t>
    </rPh>
    <rPh sb="88" eb="90">
      <t>セツビ</t>
    </rPh>
    <rPh sb="93" eb="95">
      <t>コウシン</t>
    </rPh>
    <rPh sb="96" eb="98">
      <t>テキセツ</t>
    </rPh>
    <rPh sb="99" eb="101">
      <t>ジッシ</t>
    </rPh>
    <rPh sb="110" eb="112">
      <t>カンキョ</t>
    </rPh>
    <rPh sb="112" eb="115">
      <t>ロウキュウカ</t>
    </rPh>
    <rPh sb="118" eb="120">
      <t>ホウテイ</t>
    </rPh>
    <rPh sb="120" eb="122">
      <t>タイヨウ</t>
    </rPh>
    <rPh sb="122" eb="124">
      <t>ネンスウ</t>
    </rPh>
    <rPh sb="125" eb="126">
      <t>ムカ</t>
    </rPh>
    <rPh sb="128" eb="130">
      <t>カンキョ</t>
    </rPh>
    <rPh sb="155" eb="157">
      <t>ケイコウ</t>
    </rPh>
    <rPh sb="158" eb="159">
      <t>ツヅ</t>
    </rPh>
    <rPh sb="182" eb="184">
      <t>カンキョ</t>
    </rPh>
    <rPh sb="184" eb="186">
      <t>カイゼン</t>
    </rPh>
    <rPh sb="186" eb="187">
      <t>リツ</t>
    </rPh>
    <rPh sb="189" eb="192">
      <t>トウネンド</t>
    </rPh>
    <rPh sb="193" eb="195">
      <t>コウシン</t>
    </rPh>
    <rPh sb="197" eb="199">
      <t>カンキョ</t>
    </rPh>
    <rPh sb="218" eb="220">
      <t>カンキョ</t>
    </rPh>
    <rPh sb="221" eb="223">
      <t>ホウテイ</t>
    </rPh>
    <rPh sb="223" eb="225">
      <t>タイヨウ</t>
    </rPh>
    <rPh sb="225" eb="227">
      <t>ネンスウ</t>
    </rPh>
    <rPh sb="228" eb="229">
      <t>ムカ</t>
    </rPh>
    <rPh sb="237" eb="238">
      <t>サキ</t>
    </rPh>
    <rPh sb="244" eb="246">
      <t>テキセツ</t>
    </rPh>
    <rPh sb="247" eb="249">
      <t>イジ</t>
    </rPh>
    <rPh sb="249" eb="251">
      <t>カンリ</t>
    </rPh>
    <rPh sb="252" eb="254">
      <t>ジッシ</t>
    </rPh>
    <phoneticPr fontId="4"/>
  </si>
  <si>
    <t>　全国平均及び類似団体平均値と比較して、経営の健全性・効率性は良好であると言えます。
　今後は、人口減少に伴う使用料収入の減少が見込まれますが、使用料水準は高い状況であり、引き続き汚水処理原価の削減に取り組んでいきます。
　施設の老朽化も進んでいくため、適切な施設の維持管理とともに、既存の計画に基づく設備の更新を適切に実施していきます。</t>
    <rPh sb="1" eb="3">
      <t>ゼンコク</t>
    </rPh>
    <rPh sb="3" eb="5">
      <t>ヘイキン</t>
    </rPh>
    <rPh sb="5" eb="6">
      <t>オヨ</t>
    </rPh>
    <rPh sb="7" eb="9">
      <t>ルイジ</t>
    </rPh>
    <rPh sb="9" eb="11">
      <t>ダンタイ</t>
    </rPh>
    <rPh sb="11" eb="14">
      <t>ヘイキンチ</t>
    </rPh>
    <rPh sb="15" eb="17">
      <t>ヒカク</t>
    </rPh>
    <rPh sb="20" eb="22">
      <t>ケイエイ</t>
    </rPh>
    <rPh sb="23" eb="26">
      <t>ケンゼンセイ</t>
    </rPh>
    <rPh sb="27" eb="30">
      <t>コウリツセイ</t>
    </rPh>
    <rPh sb="31" eb="33">
      <t>リョウコウ</t>
    </rPh>
    <rPh sb="37" eb="38">
      <t>イ</t>
    </rPh>
    <rPh sb="44" eb="46">
      <t>コンゴ</t>
    </rPh>
    <rPh sb="48" eb="50">
      <t>ジンコウ</t>
    </rPh>
    <rPh sb="50" eb="52">
      <t>ゲンショウ</t>
    </rPh>
    <rPh sb="53" eb="54">
      <t>トモナ</t>
    </rPh>
    <rPh sb="55" eb="58">
      <t>シヨウリョウ</t>
    </rPh>
    <rPh sb="58" eb="60">
      <t>シュウニュウ</t>
    </rPh>
    <rPh sb="61" eb="63">
      <t>ゲンショウ</t>
    </rPh>
    <rPh sb="64" eb="66">
      <t>ミコ</t>
    </rPh>
    <rPh sb="72" eb="75">
      <t>シヨウリョウ</t>
    </rPh>
    <rPh sb="75" eb="77">
      <t>スイジュン</t>
    </rPh>
    <rPh sb="78" eb="79">
      <t>タカ</t>
    </rPh>
    <rPh sb="80" eb="82">
      <t>ジョウキョウ</t>
    </rPh>
    <rPh sb="86" eb="87">
      <t>ヒ</t>
    </rPh>
    <rPh sb="88" eb="89">
      <t>ツヅ</t>
    </rPh>
    <rPh sb="90" eb="92">
      <t>オスイ</t>
    </rPh>
    <rPh sb="92" eb="94">
      <t>ショリ</t>
    </rPh>
    <rPh sb="94" eb="96">
      <t>ゲンカ</t>
    </rPh>
    <rPh sb="97" eb="99">
      <t>サクゲン</t>
    </rPh>
    <rPh sb="100" eb="101">
      <t>ト</t>
    </rPh>
    <rPh sb="102" eb="103">
      <t>ク</t>
    </rPh>
    <rPh sb="112" eb="114">
      <t>シセツ</t>
    </rPh>
    <rPh sb="115" eb="118">
      <t>ロウキュウカ</t>
    </rPh>
    <rPh sb="119" eb="120">
      <t>スス</t>
    </rPh>
    <rPh sb="127" eb="129">
      <t>テキセツ</t>
    </rPh>
    <rPh sb="130" eb="132">
      <t>シセツ</t>
    </rPh>
    <rPh sb="133" eb="135">
      <t>イジ</t>
    </rPh>
    <rPh sb="135" eb="137">
      <t>カンリ</t>
    </rPh>
    <rPh sb="142" eb="144">
      <t>キソン</t>
    </rPh>
    <rPh sb="145" eb="147">
      <t>ケイカク</t>
    </rPh>
    <rPh sb="148" eb="149">
      <t>モト</t>
    </rPh>
    <rPh sb="151" eb="153">
      <t>セツビ</t>
    </rPh>
    <rPh sb="154" eb="156">
      <t>コウシン</t>
    </rPh>
    <rPh sb="157" eb="159">
      <t>テキセツ</t>
    </rPh>
    <rPh sb="160" eb="162">
      <t>ジッシ</t>
    </rPh>
    <phoneticPr fontId="4"/>
  </si>
  <si>
    <t>①経常収支比率
　単年度収支が黒字である100%を上回っています。経費回収率も100%であることから、使用料以外の収入に依存しておらず、良好であると言えます。
②累積欠損金比率
　累積欠損金が生じていないため、0.00%です。
③流動比率
　100%を上回っており、今後も現金預金の増加に伴って流動資産の増加が見込まれるため、比率は高くなる見込みです。
④企業債残高対事業規模比率
　全国平均及び類似団体平均値より低い値であり、今後の更新計画が未定のため、企業債残高の減少に伴い比率は低くなる見込みです。
⑤経費回収率
　100%となっており、使用料で回収すべき経費を使用料収入で賄えています。今後は人口の減少に伴う使用料収入の減少が見込まれますが、引き続き薬品費などの流動費の削減に努め、汚水処理費を抑制していきます。
⑥汚水処理原価
　全国平均及び類似団体平均値を大幅に下回っており、今後も引き続き汚水処理費の抑制に努めていきます。
⑦施設利用率
　全国平均及び類似団体平均値を上回っているが、今後は利用人口減少に伴って低下が見込まれるため、適切な施設規模の検討が必要となります。
⑧水洗化率
　100%となっており、今後もこの水準を維持していきます。</t>
    <rPh sb="1" eb="3">
      <t>ケイジョウ</t>
    </rPh>
    <rPh sb="3" eb="5">
      <t>シュウシ</t>
    </rPh>
    <rPh sb="5" eb="7">
      <t>ヒリツ</t>
    </rPh>
    <rPh sb="9" eb="12">
      <t>タンネンド</t>
    </rPh>
    <rPh sb="12" eb="14">
      <t>シュウシ</t>
    </rPh>
    <rPh sb="15" eb="17">
      <t>クロジ</t>
    </rPh>
    <rPh sb="25" eb="27">
      <t>ウワマワ</t>
    </rPh>
    <rPh sb="33" eb="35">
      <t>ケイヒ</t>
    </rPh>
    <rPh sb="35" eb="37">
      <t>カイシュウ</t>
    </rPh>
    <rPh sb="37" eb="38">
      <t>リツ</t>
    </rPh>
    <rPh sb="51" eb="54">
      <t>シヨウリョウ</t>
    </rPh>
    <rPh sb="54" eb="56">
      <t>イガイ</t>
    </rPh>
    <rPh sb="57" eb="59">
      <t>シュウニュウ</t>
    </rPh>
    <rPh sb="60" eb="62">
      <t>イゾン</t>
    </rPh>
    <rPh sb="68" eb="70">
      <t>リョウコウ</t>
    </rPh>
    <rPh sb="74" eb="75">
      <t>イ</t>
    </rPh>
    <rPh sb="81" eb="83">
      <t>ルイセキ</t>
    </rPh>
    <rPh sb="83" eb="85">
      <t>ケッソン</t>
    </rPh>
    <rPh sb="85" eb="86">
      <t>キン</t>
    </rPh>
    <rPh sb="86" eb="88">
      <t>ヒリツ</t>
    </rPh>
    <rPh sb="90" eb="92">
      <t>ルイセキ</t>
    </rPh>
    <rPh sb="92" eb="94">
      <t>ケッソン</t>
    </rPh>
    <rPh sb="94" eb="95">
      <t>キン</t>
    </rPh>
    <rPh sb="96" eb="97">
      <t>ショウ</t>
    </rPh>
    <rPh sb="115" eb="117">
      <t>リュウドウ</t>
    </rPh>
    <rPh sb="117" eb="119">
      <t>ヒリツ</t>
    </rPh>
    <rPh sb="133" eb="135">
      <t>コンゴ</t>
    </rPh>
    <rPh sb="136" eb="138">
      <t>ゲンキン</t>
    </rPh>
    <rPh sb="138" eb="140">
      <t>ヨキン</t>
    </rPh>
    <rPh sb="141" eb="143">
      <t>ゾウカ</t>
    </rPh>
    <rPh sb="144" eb="145">
      <t>トモナ</t>
    </rPh>
    <rPh sb="147" eb="149">
      <t>リュウドウ</t>
    </rPh>
    <rPh sb="149" eb="151">
      <t>シサン</t>
    </rPh>
    <rPh sb="152" eb="154">
      <t>ゾウカ</t>
    </rPh>
    <rPh sb="155" eb="157">
      <t>ミコ</t>
    </rPh>
    <rPh sb="163" eb="165">
      <t>ヒリツ</t>
    </rPh>
    <rPh sb="166" eb="167">
      <t>タカ</t>
    </rPh>
    <rPh sb="170" eb="172">
      <t>ミコ</t>
    </rPh>
    <rPh sb="178" eb="180">
      <t>キギョウ</t>
    </rPh>
    <rPh sb="180" eb="181">
      <t>サイ</t>
    </rPh>
    <rPh sb="181" eb="183">
      <t>ザンダカ</t>
    </rPh>
    <rPh sb="183" eb="184">
      <t>タイ</t>
    </rPh>
    <rPh sb="184" eb="186">
      <t>ジギョウ</t>
    </rPh>
    <rPh sb="186" eb="188">
      <t>キボ</t>
    </rPh>
    <rPh sb="188" eb="190">
      <t>ヒリツ</t>
    </rPh>
    <rPh sb="192" eb="194">
      <t>ゼンコク</t>
    </rPh>
    <rPh sb="194" eb="196">
      <t>ヘイキン</t>
    </rPh>
    <rPh sb="196" eb="197">
      <t>オヨ</t>
    </rPh>
    <rPh sb="198" eb="200">
      <t>ルイジ</t>
    </rPh>
    <rPh sb="200" eb="202">
      <t>ダンタイ</t>
    </rPh>
    <rPh sb="202" eb="205">
      <t>ヘイキンチ</t>
    </rPh>
    <rPh sb="207" eb="208">
      <t>ヒク</t>
    </rPh>
    <rPh sb="209" eb="210">
      <t>アタイ</t>
    </rPh>
    <rPh sb="214" eb="216">
      <t>コンゴ</t>
    </rPh>
    <rPh sb="217" eb="219">
      <t>コウシン</t>
    </rPh>
    <rPh sb="219" eb="221">
      <t>ケイカク</t>
    </rPh>
    <rPh sb="222" eb="224">
      <t>ミテイ</t>
    </rPh>
    <rPh sb="237" eb="238">
      <t>トモナ</t>
    </rPh>
    <rPh sb="253" eb="255">
      <t>ヒリツ</t>
    </rPh>
    <rPh sb="256" eb="257">
      <t>ヒク</t>
    </rPh>
    <rPh sb="260" eb="262">
      <t>ミコ</t>
    </rPh>
    <rPh sb="268" eb="270">
      <t>ケイヒ</t>
    </rPh>
    <rPh sb="270" eb="272">
      <t>カイシュウ</t>
    </rPh>
    <rPh sb="272" eb="273">
      <t>リツ</t>
    </rPh>
    <rPh sb="286" eb="289">
      <t>シヨウリョウ</t>
    </rPh>
    <rPh sb="290" eb="292">
      <t>カイシュウ</t>
    </rPh>
    <rPh sb="295" eb="297">
      <t>ケイヒ</t>
    </rPh>
    <rPh sb="298" eb="301">
      <t>シヨウリョウ</t>
    </rPh>
    <rPh sb="301" eb="303">
      <t>シュウニュウ</t>
    </rPh>
    <rPh sb="304" eb="305">
      <t>マカナ</t>
    </rPh>
    <rPh sb="311" eb="313">
      <t>コンゴ</t>
    </rPh>
    <rPh sb="314" eb="316">
      <t>ジンコウ</t>
    </rPh>
    <rPh sb="317" eb="319">
      <t>ゲンショウ</t>
    </rPh>
    <rPh sb="320" eb="321">
      <t>トモナ</t>
    </rPh>
    <rPh sb="322" eb="325">
      <t>シヨウリョウ</t>
    </rPh>
    <rPh sb="325" eb="327">
      <t>シュウニュウ</t>
    </rPh>
    <rPh sb="328" eb="330">
      <t>ゲンショウ</t>
    </rPh>
    <rPh sb="331" eb="333">
      <t>ミコ</t>
    </rPh>
    <rPh sb="339" eb="340">
      <t>ヒ</t>
    </rPh>
    <rPh sb="341" eb="342">
      <t>ツヅ</t>
    </rPh>
    <rPh sb="343" eb="345">
      <t>ヤクヒン</t>
    </rPh>
    <rPh sb="345" eb="346">
      <t>ヒ</t>
    </rPh>
    <rPh sb="349" eb="351">
      <t>リュウドウ</t>
    </rPh>
    <rPh sb="351" eb="352">
      <t>ヒ</t>
    </rPh>
    <rPh sb="353" eb="355">
      <t>サクゲン</t>
    </rPh>
    <rPh sb="356" eb="357">
      <t>ツト</t>
    </rPh>
    <rPh sb="359" eb="361">
      <t>オスイ</t>
    </rPh>
    <rPh sb="361" eb="363">
      <t>ショリ</t>
    </rPh>
    <rPh sb="363" eb="364">
      <t>ヒ</t>
    </rPh>
    <rPh sb="365" eb="367">
      <t>ヨクセイ</t>
    </rPh>
    <rPh sb="376" eb="378">
      <t>オスイ</t>
    </rPh>
    <rPh sb="378" eb="380">
      <t>ショリ</t>
    </rPh>
    <rPh sb="380" eb="382">
      <t>ゲンカ</t>
    </rPh>
    <rPh sb="384" eb="386">
      <t>ゼンコク</t>
    </rPh>
    <rPh sb="386" eb="388">
      <t>ヘイキン</t>
    </rPh>
    <rPh sb="388" eb="389">
      <t>オヨ</t>
    </rPh>
    <rPh sb="390" eb="392">
      <t>ルイジ</t>
    </rPh>
    <rPh sb="392" eb="394">
      <t>ダンタイ</t>
    </rPh>
    <rPh sb="394" eb="397">
      <t>ヘイキンチ</t>
    </rPh>
    <rPh sb="398" eb="400">
      <t>オオハバ</t>
    </rPh>
    <rPh sb="401" eb="403">
      <t>シタマワ</t>
    </rPh>
    <rPh sb="408" eb="410">
      <t>コンゴ</t>
    </rPh>
    <rPh sb="411" eb="412">
      <t>ヒ</t>
    </rPh>
    <rPh sb="413" eb="414">
      <t>ツヅ</t>
    </rPh>
    <rPh sb="415" eb="417">
      <t>オスイ</t>
    </rPh>
    <rPh sb="417" eb="419">
      <t>ショリ</t>
    </rPh>
    <rPh sb="419" eb="420">
      <t>ヒ</t>
    </rPh>
    <rPh sb="421" eb="423">
      <t>ヨクセイ</t>
    </rPh>
    <rPh sb="424" eb="425">
      <t>ツト</t>
    </rPh>
    <rPh sb="434" eb="436">
      <t>シセツ</t>
    </rPh>
    <rPh sb="436" eb="439">
      <t>リヨウリツ</t>
    </rPh>
    <rPh sb="441" eb="443">
      <t>ゼンコク</t>
    </rPh>
    <rPh sb="443" eb="445">
      <t>ヘイキン</t>
    </rPh>
    <rPh sb="445" eb="446">
      <t>オヨ</t>
    </rPh>
    <rPh sb="447" eb="449">
      <t>ルイジ</t>
    </rPh>
    <rPh sb="449" eb="451">
      <t>ダンタイ</t>
    </rPh>
    <rPh sb="451" eb="454">
      <t>ヘイキンチ</t>
    </rPh>
    <rPh sb="455" eb="456">
      <t>ウエ</t>
    </rPh>
    <rPh sb="463" eb="465">
      <t>コンゴ</t>
    </rPh>
    <rPh sb="466" eb="468">
      <t>リヨウ</t>
    </rPh>
    <rPh sb="468" eb="470">
      <t>ジンコウ</t>
    </rPh>
    <rPh sb="470" eb="472">
      <t>ゲンショウ</t>
    </rPh>
    <rPh sb="473" eb="474">
      <t>トモナ</t>
    </rPh>
    <rPh sb="476" eb="478">
      <t>テイカ</t>
    </rPh>
    <rPh sb="479" eb="481">
      <t>ミコ</t>
    </rPh>
    <rPh sb="487" eb="489">
      <t>テキセツ</t>
    </rPh>
    <rPh sb="490" eb="492">
      <t>シセツ</t>
    </rPh>
    <rPh sb="492" eb="494">
      <t>キボ</t>
    </rPh>
    <rPh sb="495" eb="497">
      <t>ケントウ</t>
    </rPh>
    <rPh sb="498" eb="500">
      <t>ヒツヨウ</t>
    </rPh>
    <rPh sb="508" eb="511">
      <t>スイセンカ</t>
    </rPh>
    <rPh sb="511" eb="512">
      <t>リツ</t>
    </rPh>
    <rPh sb="525" eb="527">
      <t>コンゴスイジュンイジ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</si>
</sst>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9.8000000000000007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1-4B69-B5C1-8120B3EA2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0.25</c:v>
                </c:pt>
                <c:pt idx="1">
                  <c:v>0.05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A1-4B69-B5C1-8120B3EA2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67.69</c:v>
                </c:pt>
                <c:pt idx="1">
                  <c:v>63.08</c:v>
                </c:pt>
                <c:pt idx="2">
                  <c:v>61.54</c:v>
                </c:pt>
                <c:pt idx="3">
                  <c:v>58.46</c:v>
                </c:pt>
                <c:pt idx="4">
                  <c:v>56.92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18-46BE-B9FB-C73650A04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54.83</c:v>
                </c:pt>
                <c:pt idx="1">
                  <c:v>66.53</c:v>
                </c:pt>
                <c:pt idx="2">
                  <c:v>52.35</c:v>
                </c:pt>
                <c:pt idx="3">
                  <c:v>46.25</c:v>
                </c:pt>
                <c:pt idx="4">
                  <c:v>45.32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18-46BE-B9FB-C73650A04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E-4419-86CA-68B798C9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84.7</c:v>
                </c:pt>
                <c:pt idx="1">
                  <c:v>84.67</c:v>
                </c:pt>
                <c:pt idx="2">
                  <c:v>84.39</c:v>
                </c:pt>
                <c:pt idx="3">
                  <c:v>83.96</c:v>
                </c:pt>
                <c:pt idx="4">
                  <c:v>83.54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DE-4419-86CA-68B798C9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160.57</c:v>
                </c:pt>
                <c:pt idx="1">
                  <c:v>157.58000000000001</c:v>
                </c:pt>
                <c:pt idx="2">
                  <c:v>160.93</c:v>
                </c:pt>
                <c:pt idx="3">
                  <c:v>163.28</c:v>
                </c:pt>
                <c:pt idx="4">
                  <c:v>163.72999999999999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1-4817-B34D-D2C5AE826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106.37</c:v>
                </c:pt>
                <c:pt idx="1">
                  <c:v>106.07</c:v>
                </c:pt>
                <c:pt idx="2">
                  <c:v>105.5</c:v>
                </c:pt>
                <c:pt idx="3">
                  <c:v>106.35</c:v>
                </c:pt>
                <c:pt idx="4">
                  <c:v>106.62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81-4817-B34D-D2C5AE826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3.54</c:v>
                </c:pt>
                <c:pt idx="1">
                  <c:v>7.07</c:v>
                </c:pt>
                <c:pt idx="2">
                  <c:v>10.19</c:v>
                </c:pt>
                <c:pt idx="3">
                  <c:v>13.25</c:v>
                </c:pt>
                <c:pt idx="4">
                  <c:v>16.32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2-4DC7-B873-D39B633EC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20.34</c:v>
                </c:pt>
                <c:pt idx="1">
                  <c:v>21.85</c:v>
                </c:pt>
                <c:pt idx="2">
                  <c:v>25.19</c:v>
                </c:pt>
                <c:pt idx="3">
                  <c:v>25.46</c:v>
                </c:pt>
                <c:pt idx="4">
                  <c:v>24.53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A2-4DC7-B873-D39B633EC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E7-4A6C-AA3A-B097822AF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;&quot;-&quot;">
                  <c:v>0.19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E7-4A6C-AA3A-B097822AF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B-44EE-9122-97D95A453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139.02000000000001</c:v>
                </c:pt>
                <c:pt idx="1">
                  <c:v>132.04</c:v>
                </c:pt>
                <c:pt idx="2">
                  <c:v>145.43</c:v>
                </c:pt>
                <c:pt idx="3">
                  <c:v>129.88999999999999</c:v>
                </c:pt>
                <c:pt idx="4">
                  <c:v>107.99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1B-44EE-9122-97D95A453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71.819999999999993</c:v>
                </c:pt>
                <c:pt idx="1">
                  <c:v>123.94</c:v>
                </c:pt>
                <c:pt idx="2">
                  <c:v>154.1</c:v>
                </c:pt>
                <c:pt idx="3">
                  <c:v>188.02</c:v>
                </c:pt>
                <c:pt idx="4">
                  <c:v>229.41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11-4622-99FE-B25C2335D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29.13</c:v>
                </c:pt>
                <c:pt idx="1">
                  <c:v>35.69</c:v>
                </c:pt>
                <c:pt idx="2">
                  <c:v>38.4</c:v>
                </c:pt>
                <c:pt idx="3">
                  <c:v>44.04</c:v>
                </c:pt>
                <c:pt idx="4">
                  <c:v>58.25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11-4622-99FE-B25C2335D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1448.47</c:v>
                </c:pt>
                <c:pt idx="1">
                  <c:v>1310.27</c:v>
                </c:pt>
                <c:pt idx="2">
                  <c:v>1168.6300000000001</c:v>
                </c:pt>
                <c:pt idx="3">
                  <c:v>998.95</c:v>
                </c:pt>
                <c:pt idx="4">
                  <c:v>747.37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1-419E-A117-687978DF2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867.83</c:v>
                </c:pt>
                <c:pt idx="1">
                  <c:v>791.76</c:v>
                </c:pt>
                <c:pt idx="2">
                  <c:v>900.82</c:v>
                </c:pt>
                <c:pt idx="3">
                  <c:v>839.21</c:v>
                </c:pt>
                <c:pt idx="4">
                  <c:v>791.46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D1-419E-A117-687978DF2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2-4227-91B2-9B2AAEE79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57.08</c:v>
                </c:pt>
                <c:pt idx="1">
                  <c:v>56.26</c:v>
                </c:pt>
                <c:pt idx="2">
                  <c:v>52.94</c:v>
                </c:pt>
                <c:pt idx="3">
                  <c:v>52.05</c:v>
                </c:pt>
                <c:pt idx="4">
                  <c:v>47.96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E2-4227-91B2-9B2AAEE79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172.43</c:v>
                </c:pt>
                <c:pt idx="1">
                  <c:v>171.78</c:v>
                </c:pt>
                <c:pt idx="2">
                  <c:v>173.64</c:v>
                </c:pt>
                <c:pt idx="3">
                  <c:v>172.69</c:v>
                </c:pt>
                <c:pt idx="4">
                  <c:v>172.07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80-431C-B0DB-9F9CB6DF6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274.99</c:v>
                </c:pt>
                <c:pt idx="1">
                  <c:v>282.08999999999997</c:v>
                </c:pt>
                <c:pt idx="2">
                  <c:v>303.27999999999997</c:v>
                </c:pt>
                <c:pt idx="3">
                  <c:v>301.86</c:v>
                </c:pt>
                <c:pt idx="4">
                  <c:v>325.85000000000002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80-431C-B0DB-9F9CB6DF6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【104.30】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【102.74】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【47.19】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【798.10】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【87.80】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【49.92】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【286.33】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【54.51】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【28.46】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topLeftCell="AM11" zoomScaleNormal="100" workbookViewId="0">
      <selection activeCell="BL16" sqref="BL16:BZ44"/>
    </sheetView>
  </sheetViews>
  <sheetFormatPr defaultColWidth="2.6328125" defaultRowHeight="13" x14ac:dyDescent="0.2"/>
  <cols>
    <col min="1" max="1" width="2.6328125" customWidth="1"/>
    <col min="2" max="62" width="3.81640625" customWidth="1"/>
    <col min="64" max="78" width="3.08984375" customWidth="1"/>
    <col min="79" max="79" width="4.453125" bestFit="1" customWidth="1"/>
    <col min="81" max="82" width="4.4531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</row>
    <row r="3" spans="1:78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</row>
    <row r="4" spans="1:78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67" t="str">
        <f>データ!H6</f>
        <v>静岡県　富士宮市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46" t="s">
        <v>1</v>
      </c>
      <c r="C7" s="46"/>
      <c r="D7" s="46"/>
      <c r="E7" s="46"/>
      <c r="F7" s="46"/>
      <c r="G7" s="46"/>
      <c r="H7" s="46"/>
      <c r="I7" s="46" t="s">
        <v>2</v>
      </c>
      <c r="J7" s="46"/>
      <c r="K7" s="46"/>
      <c r="L7" s="46"/>
      <c r="M7" s="46"/>
      <c r="N7" s="46"/>
      <c r="O7" s="46"/>
      <c r="P7" s="46" t="s">
        <v>3</v>
      </c>
      <c r="Q7" s="46"/>
      <c r="R7" s="46"/>
      <c r="S7" s="46"/>
      <c r="T7" s="46"/>
      <c r="U7" s="46"/>
      <c r="V7" s="46"/>
      <c r="W7" s="46" t="s">
        <v>4</v>
      </c>
      <c r="X7" s="46"/>
      <c r="Y7" s="46"/>
      <c r="Z7" s="46"/>
      <c r="AA7" s="46"/>
      <c r="AB7" s="46"/>
      <c r="AC7" s="46"/>
      <c r="AD7" s="46" t="s">
        <v>5</v>
      </c>
      <c r="AE7" s="46"/>
      <c r="AF7" s="46"/>
      <c r="AG7" s="46"/>
      <c r="AH7" s="46"/>
      <c r="AI7" s="46"/>
      <c r="AJ7" s="46"/>
      <c r="AK7" s="3"/>
      <c r="AL7" s="46" t="s">
        <v>6</v>
      </c>
      <c r="AM7" s="46"/>
      <c r="AN7" s="46"/>
      <c r="AO7" s="46"/>
      <c r="AP7" s="46"/>
      <c r="AQ7" s="46"/>
      <c r="AR7" s="46"/>
      <c r="AS7" s="46"/>
      <c r="AT7" s="46" t="s">
        <v>7</v>
      </c>
      <c r="AU7" s="46"/>
      <c r="AV7" s="46"/>
      <c r="AW7" s="46"/>
      <c r="AX7" s="46"/>
      <c r="AY7" s="46"/>
      <c r="AZ7" s="46"/>
      <c r="BA7" s="46"/>
      <c r="BB7" s="46" t="s">
        <v>8</v>
      </c>
      <c r="BC7" s="46"/>
      <c r="BD7" s="46"/>
      <c r="BE7" s="46"/>
      <c r="BF7" s="46"/>
      <c r="BG7" s="46"/>
      <c r="BH7" s="46"/>
      <c r="BI7" s="46"/>
      <c r="BJ7" s="3"/>
      <c r="BK7" s="3"/>
      <c r="BL7" s="68" t="s">
        <v>9</v>
      </c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70"/>
    </row>
    <row r="8" spans="1:78" ht="18.75" customHeight="1" x14ac:dyDescent="0.2">
      <c r="A8" s="2"/>
      <c r="B8" s="64" t="str">
        <f>データ!I6</f>
        <v>法適用</v>
      </c>
      <c r="C8" s="64"/>
      <c r="D8" s="64"/>
      <c r="E8" s="64"/>
      <c r="F8" s="64"/>
      <c r="G8" s="64"/>
      <c r="H8" s="64"/>
      <c r="I8" s="64" t="str">
        <f>データ!J6</f>
        <v>下水道事業</v>
      </c>
      <c r="J8" s="64"/>
      <c r="K8" s="64"/>
      <c r="L8" s="64"/>
      <c r="M8" s="64"/>
      <c r="N8" s="64"/>
      <c r="O8" s="64"/>
      <c r="P8" s="64" t="str">
        <f>データ!K6</f>
        <v>農業集落排水</v>
      </c>
      <c r="Q8" s="64"/>
      <c r="R8" s="64"/>
      <c r="S8" s="64"/>
      <c r="T8" s="64"/>
      <c r="U8" s="64"/>
      <c r="V8" s="64"/>
      <c r="W8" s="64" t="str">
        <f>データ!L6</f>
        <v>F2</v>
      </c>
      <c r="X8" s="64"/>
      <c r="Y8" s="64"/>
      <c r="Z8" s="64"/>
      <c r="AA8" s="64"/>
      <c r="AB8" s="64"/>
      <c r="AC8" s="64"/>
      <c r="AD8" s="65" t="str">
        <f>データ!$M$6</f>
        <v>非設置</v>
      </c>
      <c r="AE8" s="65"/>
      <c r="AF8" s="65"/>
      <c r="AG8" s="65"/>
      <c r="AH8" s="65"/>
      <c r="AI8" s="65"/>
      <c r="AJ8" s="65"/>
      <c r="AK8" s="3"/>
      <c r="AL8" s="45">
        <f>データ!S6</f>
        <v>126857</v>
      </c>
      <c r="AM8" s="45"/>
      <c r="AN8" s="45"/>
      <c r="AO8" s="45"/>
      <c r="AP8" s="45"/>
      <c r="AQ8" s="45"/>
      <c r="AR8" s="45"/>
      <c r="AS8" s="45"/>
      <c r="AT8" s="44">
        <f>データ!T6</f>
        <v>389.08</v>
      </c>
      <c r="AU8" s="44"/>
      <c r="AV8" s="44"/>
      <c r="AW8" s="44"/>
      <c r="AX8" s="44"/>
      <c r="AY8" s="44"/>
      <c r="AZ8" s="44"/>
      <c r="BA8" s="44"/>
      <c r="BB8" s="44">
        <f>データ!U6</f>
        <v>326.04000000000002</v>
      </c>
      <c r="BC8" s="44"/>
      <c r="BD8" s="44"/>
      <c r="BE8" s="44"/>
      <c r="BF8" s="44"/>
      <c r="BG8" s="44"/>
      <c r="BH8" s="44"/>
      <c r="BI8" s="44"/>
      <c r="BJ8" s="3"/>
      <c r="BK8" s="3"/>
      <c r="BL8" s="60" t="s">
        <v>10</v>
      </c>
      <c r="BM8" s="61"/>
      <c r="BN8" s="62" t="s">
        <v>11</v>
      </c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3"/>
    </row>
    <row r="9" spans="1:78" ht="18.75" customHeight="1" x14ac:dyDescent="0.2">
      <c r="A9" s="2"/>
      <c r="B9" s="46" t="s">
        <v>12</v>
      </c>
      <c r="C9" s="46"/>
      <c r="D9" s="46"/>
      <c r="E9" s="46"/>
      <c r="F9" s="46"/>
      <c r="G9" s="46"/>
      <c r="H9" s="46"/>
      <c r="I9" s="46" t="s">
        <v>13</v>
      </c>
      <c r="J9" s="46"/>
      <c r="K9" s="46"/>
      <c r="L9" s="46"/>
      <c r="M9" s="46"/>
      <c r="N9" s="46"/>
      <c r="O9" s="46"/>
      <c r="P9" s="46" t="s">
        <v>14</v>
      </c>
      <c r="Q9" s="46"/>
      <c r="R9" s="46"/>
      <c r="S9" s="46"/>
      <c r="T9" s="46"/>
      <c r="U9" s="46"/>
      <c r="V9" s="46"/>
      <c r="W9" s="46" t="s">
        <v>15</v>
      </c>
      <c r="X9" s="46"/>
      <c r="Y9" s="46"/>
      <c r="Z9" s="46"/>
      <c r="AA9" s="46"/>
      <c r="AB9" s="46"/>
      <c r="AC9" s="46"/>
      <c r="AD9" s="46" t="s">
        <v>16</v>
      </c>
      <c r="AE9" s="46"/>
      <c r="AF9" s="46"/>
      <c r="AG9" s="46"/>
      <c r="AH9" s="46"/>
      <c r="AI9" s="46"/>
      <c r="AJ9" s="46"/>
      <c r="AK9" s="3"/>
      <c r="AL9" s="46" t="s">
        <v>17</v>
      </c>
      <c r="AM9" s="46"/>
      <c r="AN9" s="46"/>
      <c r="AO9" s="46"/>
      <c r="AP9" s="46"/>
      <c r="AQ9" s="46"/>
      <c r="AR9" s="46"/>
      <c r="AS9" s="46"/>
      <c r="AT9" s="46" t="s">
        <v>18</v>
      </c>
      <c r="AU9" s="46"/>
      <c r="AV9" s="46"/>
      <c r="AW9" s="46"/>
      <c r="AX9" s="46"/>
      <c r="AY9" s="46"/>
      <c r="AZ9" s="46"/>
      <c r="BA9" s="46"/>
      <c r="BB9" s="46" t="s">
        <v>19</v>
      </c>
      <c r="BC9" s="46"/>
      <c r="BD9" s="46"/>
      <c r="BE9" s="46"/>
      <c r="BF9" s="46"/>
      <c r="BG9" s="46"/>
      <c r="BH9" s="46"/>
      <c r="BI9" s="46"/>
      <c r="BJ9" s="3"/>
      <c r="BK9" s="3"/>
      <c r="BL9" s="47" t="s">
        <v>20</v>
      </c>
      <c r="BM9" s="48"/>
      <c r="BN9" s="49" t="s">
        <v>21</v>
      </c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50"/>
    </row>
    <row r="10" spans="1:78" ht="18.75" customHeight="1" x14ac:dyDescent="0.2">
      <c r="A10" s="2"/>
      <c r="B10" s="44" t="str">
        <f>データ!N6</f>
        <v>-</v>
      </c>
      <c r="C10" s="44"/>
      <c r="D10" s="44"/>
      <c r="E10" s="44"/>
      <c r="F10" s="44"/>
      <c r="G10" s="44"/>
      <c r="H10" s="44"/>
      <c r="I10" s="44">
        <f>データ!O6</f>
        <v>90.92</v>
      </c>
      <c r="J10" s="44"/>
      <c r="K10" s="44"/>
      <c r="L10" s="44"/>
      <c r="M10" s="44"/>
      <c r="N10" s="44"/>
      <c r="O10" s="44"/>
      <c r="P10" s="44">
        <f>データ!P6</f>
        <v>0.09</v>
      </c>
      <c r="Q10" s="44"/>
      <c r="R10" s="44"/>
      <c r="S10" s="44"/>
      <c r="T10" s="44"/>
      <c r="U10" s="44"/>
      <c r="V10" s="44"/>
      <c r="W10" s="44">
        <f>データ!Q6</f>
        <v>108.94</v>
      </c>
      <c r="X10" s="44"/>
      <c r="Y10" s="44"/>
      <c r="Z10" s="44"/>
      <c r="AA10" s="44"/>
      <c r="AB10" s="44"/>
      <c r="AC10" s="44"/>
      <c r="AD10" s="45">
        <f>データ!R6</f>
        <v>3630</v>
      </c>
      <c r="AE10" s="45"/>
      <c r="AF10" s="45"/>
      <c r="AG10" s="45"/>
      <c r="AH10" s="45"/>
      <c r="AI10" s="45"/>
      <c r="AJ10" s="45"/>
      <c r="AK10" s="2"/>
      <c r="AL10" s="45">
        <f>データ!V6</f>
        <v>111</v>
      </c>
      <c r="AM10" s="45"/>
      <c r="AN10" s="45"/>
      <c r="AO10" s="45"/>
      <c r="AP10" s="45"/>
      <c r="AQ10" s="45"/>
      <c r="AR10" s="45"/>
      <c r="AS10" s="45"/>
      <c r="AT10" s="44">
        <f>データ!W6</f>
        <v>0.11</v>
      </c>
      <c r="AU10" s="44"/>
      <c r="AV10" s="44"/>
      <c r="AW10" s="44"/>
      <c r="AX10" s="44"/>
      <c r="AY10" s="44"/>
      <c r="AZ10" s="44"/>
      <c r="BA10" s="44"/>
      <c r="BB10" s="44">
        <f>データ!X6</f>
        <v>1009.09</v>
      </c>
      <c r="BC10" s="44"/>
      <c r="BD10" s="44"/>
      <c r="BE10" s="44"/>
      <c r="BF10" s="44"/>
      <c r="BG10" s="44"/>
      <c r="BH10" s="44"/>
      <c r="BI10" s="44"/>
      <c r="BJ10" s="2"/>
      <c r="BK10" s="2"/>
      <c r="BL10" s="51" t="s">
        <v>22</v>
      </c>
      <c r="BM10" s="52"/>
      <c r="BN10" s="53" t="s">
        <v>23</v>
      </c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4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2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37" t="s">
        <v>26</v>
      </c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9"/>
    </row>
    <row r="15" spans="1:78" ht="13.5" customHeight="1" x14ac:dyDescent="0.2">
      <c r="A15" s="2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6"/>
      <c r="BK15" s="2"/>
      <c r="BL15" s="40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79" t="s">
        <v>115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1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79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1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79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1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79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1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79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1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79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1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79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1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79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1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79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1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79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1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79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1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1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79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1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1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1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79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1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1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1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79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1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79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1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79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1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79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1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79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1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79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1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79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1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79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1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79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1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79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1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82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4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7" t="s">
        <v>27</v>
      </c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9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0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2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8" t="s">
        <v>113</v>
      </c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30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8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30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8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30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8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30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8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30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8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30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8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30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8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30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8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30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8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30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8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30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8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30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8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30"/>
    </row>
    <row r="60" spans="1:78" ht="13.5" customHeight="1" x14ac:dyDescent="0.2">
      <c r="A60" s="2"/>
      <c r="B60" s="34" t="s">
        <v>28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6"/>
      <c r="BK60" s="2"/>
      <c r="BL60" s="28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30"/>
    </row>
    <row r="61" spans="1:78" ht="13.5" customHeight="1" x14ac:dyDescent="0.2">
      <c r="A61" s="2"/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6"/>
      <c r="BK61" s="2"/>
      <c r="BL61" s="28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30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8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30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1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3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7" t="s">
        <v>29</v>
      </c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9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0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2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8" t="s">
        <v>114</v>
      </c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30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8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30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8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30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8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30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8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30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8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30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8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30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8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30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8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30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8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30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8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30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8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30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8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30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8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30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8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30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8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30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1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3"/>
    </row>
    <row r="83" spans="1:78" x14ac:dyDescent="0.2">
      <c r="C83" s="43" t="s">
        <v>30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</row>
    <row r="84" spans="1:78" hidden="1" x14ac:dyDescent="0.2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2">
      <c r="B85" s="12"/>
      <c r="C85" s="12"/>
      <c r="D85" s="12"/>
      <c r="E85" s="12" t="str">
        <f>データ!AI6</f>
        <v>【104.30】</v>
      </c>
      <c r="F85" s="12" t="str">
        <f>データ!AT6</f>
        <v>【102.74】</v>
      </c>
      <c r="G85" s="12" t="str">
        <f>データ!BE6</f>
        <v>【47.19】</v>
      </c>
      <c r="H85" s="12" t="str">
        <f>データ!BP6</f>
        <v>【798.10】</v>
      </c>
      <c r="I85" s="12" t="str">
        <f>データ!CA6</f>
        <v>【54.51】</v>
      </c>
      <c r="J85" s="12" t="str">
        <f>データ!CL6</f>
        <v>【286.33】</v>
      </c>
      <c r="K85" s="12" t="str">
        <f>データ!CW6</f>
        <v>【49.92】</v>
      </c>
      <c r="L85" s="12" t="str">
        <f>データ!DH6</f>
        <v>【87.80】</v>
      </c>
      <c r="M85" s="12" t="str">
        <f>データ!DS6</f>
        <v>【28.46】</v>
      </c>
      <c r="N85" s="12" t="str">
        <f>データ!ED6</f>
        <v>【0.03】</v>
      </c>
      <c r="O85" s="12" t="str">
        <f>データ!EO6</f>
        <v>【0.02】</v>
      </c>
    </row>
  </sheetData>
  <sheetProtection algorithmName="SHA-512" hashValue="/lK1c6RxJZMxm6k2b7i3sd6Nfw/se5iGFeLnSnPZyH9LHeocJGggZ3zwfNOYNyMW+mbyUyf22up709FpAEUGGA==" saltValue="68N4X6IrzlSpRDmapMKqZw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I9:O9"/>
    <mergeCell ref="P9:V9"/>
    <mergeCell ref="W9:AC9"/>
    <mergeCell ref="AD9:AJ9"/>
    <mergeCell ref="AL8:AS8"/>
    <mergeCell ref="AL9:AS9"/>
    <mergeCell ref="AT9:BA9"/>
    <mergeCell ref="BB9:BI9"/>
    <mergeCell ref="BL9:BM9"/>
    <mergeCell ref="BL45:BZ46"/>
    <mergeCell ref="BN9:BY9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R13"/>
  <sheetViews>
    <sheetView showGridLines="0" workbookViewId="0"/>
  </sheetViews>
  <sheetFormatPr defaultRowHeight="13" x14ac:dyDescent="0.2"/>
  <cols>
    <col min="2" max="144" width="11.90625" customWidth="1"/>
  </cols>
  <sheetData>
    <row r="1" spans="1:148" x14ac:dyDescent="0.2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2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2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2" t="s">
        <v>52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53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54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8" x14ac:dyDescent="0.2">
      <c r="A4" s="14" t="s">
        <v>55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56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57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58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59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60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61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62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63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64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65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66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8" x14ac:dyDescent="0.2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2">
      <c r="A6" s="14" t="s">
        <v>95</v>
      </c>
      <c r="B6" s="19">
        <f>B7</f>
        <v>2024</v>
      </c>
      <c r="C6" s="19">
        <f t="shared" ref="C6:X6" si="3">C7</f>
        <v>222071</v>
      </c>
      <c r="D6" s="19">
        <f t="shared" si="3"/>
        <v>46</v>
      </c>
      <c r="E6" s="19">
        <f t="shared" si="3"/>
        <v>17</v>
      </c>
      <c r="F6" s="19">
        <f t="shared" si="3"/>
        <v>5</v>
      </c>
      <c r="G6" s="19">
        <f t="shared" si="3"/>
        <v>0</v>
      </c>
      <c r="H6" s="19" t="str">
        <f t="shared" si="3"/>
        <v>静岡県　富士宮市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農業集落排水</v>
      </c>
      <c r="L6" s="19" t="str">
        <f t="shared" si="3"/>
        <v>F2</v>
      </c>
      <c r="M6" s="19" t="str">
        <f t="shared" si="3"/>
        <v>非設置</v>
      </c>
      <c r="N6" s="20" t="str">
        <f t="shared" si="3"/>
        <v>-</v>
      </c>
      <c r="O6" s="20">
        <f t="shared" si="3"/>
        <v>90.92</v>
      </c>
      <c r="P6" s="20">
        <f t="shared" si="3"/>
        <v>0.09</v>
      </c>
      <c r="Q6" s="20">
        <f t="shared" si="3"/>
        <v>108.94</v>
      </c>
      <c r="R6" s="20">
        <f t="shared" si="3"/>
        <v>3630</v>
      </c>
      <c r="S6" s="20">
        <f t="shared" si="3"/>
        <v>126857</v>
      </c>
      <c r="T6" s="20">
        <f t="shared" si="3"/>
        <v>389.08</v>
      </c>
      <c r="U6" s="20">
        <f t="shared" si="3"/>
        <v>326.04000000000002</v>
      </c>
      <c r="V6" s="20">
        <f t="shared" si="3"/>
        <v>111</v>
      </c>
      <c r="W6" s="20">
        <f t="shared" si="3"/>
        <v>0.11</v>
      </c>
      <c r="X6" s="20">
        <f t="shared" si="3"/>
        <v>1009.09</v>
      </c>
      <c r="Y6" s="21">
        <f>IF(Y7="",NA(),Y7)</f>
        <v>160.57</v>
      </c>
      <c r="Z6" s="21">
        <f t="shared" ref="Z6:AH6" si="4">IF(Z7="",NA(),Z7)</f>
        <v>157.58000000000001</v>
      </c>
      <c r="AA6" s="21">
        <f t="shared" si="4"/>
        <v>160.93</v>
      </c>
      <c r="AB6" s="21">
        <f t="shared" si="4"/>
        <v>163.28</v>
      </c>
      <c r="AC6" s="21">
        <f t="shared" si="4"/>
        <v>163.72999999999999</v>
      </c>
      <c r="AD6" s="21">
        <f t="shared" si="4"/>
        <v>106.37</v>
      </c>
      <c r="AE6" s="21">
        <f t="shared" si="4"/>
        <v>106.07</v>
      </c>
      <c r="AF6" s="21">
        <f t="shared" si="4"/>
        <v>105.5</v>
      </c>
      <c r="AG6" s="21">
        <f t="shared" si="4"/>
        <v>106.35</v>
      </c>
      <c r="AH6" s="21">
        <f t="shared" si="4"/>
        <v>106.62</v>
      </c>
      <c r="AI6" s="20" t="str">
        <f>IF(AI7="","",IF(AI7="-","【-】","【"&amp;SUBSTITUTE(TEXT(AI7,"#,##0.00"),"-","△")&amp;"】"))</f>
        <v>【104.30】</v>
      </c>
      <c r="AJ6" s="20">
        <f>IF(AJ7="",NA(),AJ7)</f>
        <v>0</v>
      </c>
      <c r="AK6" s="20">
        <f t="shared" ref="AK6:AS6" si="5">IF(AK7="",NA(),AK7)</f>
        <v>0</v>
      </c>
      <c r="AL6" s="20">
        <f t="shared" si="5"/>
        <v>0</v>
      </c>
      <c r="AM6" s="20">
        <f t="shared" si="5"/>
        <v>0</v>
      </c>
      <c r="AN6" s="20">
        <f t="shared" si="5"/>
        <v>0</v>
      </c>
      <c r="AO6" s="21">
        <f t="shared" si="5"/>
        <v>139.02000000000001</v>
      </c>
      <c r="AP6" s="21">
        <f t="shared" si="5"/>
        <v>132.04</v>
      </c>
      <c r="AQ6" s="21">
        <f t="shared" si="5"/>
        <v>145.43</v>
      </c>
      <c r="AR6" s="21">
        <f t="shared" si="5"/>
        <v>129.88999999999999</v>
      </c>
      <c r="AS6" s="21">
        <f t="shared" si="5"/>
        <v>107.99</v>
      </c>
      <c r="AT6" s="20" t="str">
        <f>IF(AT7="","",IF(AT7="-","【-】","【"&amp;SUBSTITUTE(TEXT(AT7,"#,##0.00"),"-","△")&amp;"】"))</f>
        <v>【102.74】</v>
      </c>
      <c r="AU6" s="21">
        <f>IF(AU7="",NA(),AU7)</f>
        <v>71.819999999999993</v>
      </c>
      <c r="AV6" s="21">
        <f t="shared" ref="AV6:BD6" si="6">IF(AV7="",NA(),AV7)</f>
        <v>123.94</v>
      </c>
      <c r="AW6" s="21">
        <f t="shared" si="6"/>
        <v>154.1</v>
      </c>
      <c r="AX6" s="21">
        <f t="shared" si="6"/>
        <v>188.02</v>
      </c>
      <c r="AY6" s="21">
        <f t="shared" si="6"/>
        <v>229.41</v>
      </c>
      <c r="AZ6" s="21">
        <f t="shared" si="6"/>
        <v>29.13</v>
      </c>
      <c r="BA6" s="21">
        <f t="shared" si="6"/>
        <v>35.69</v>
      </c>
      <c r="BB6" s="21">
        <f t="shared" si="6"/>
        <v>38.4</v>
      </c>
      <c r="BC6" s="21">
        <f t="shared" si="6"/>
        <v>44.04</v>
      </c>
      <c r="BD6" s="21">
        <f t="shared" si="6"/>
        <v>58.25</v>
      </c>
      <c r="BE6" s="20" t="str">
        <f>IF(BE7="","",IF(BE7="-","【-】","【"&amp;SUBSTITUTE(TEXT(BE7,"#,##0.00"),"-","△")&amp;"】"))</f>
        <v>【47.19】</v>
      </c>
      <c r="BF6" s="21">
        <f>IF(BF7="",NA(),BF7)</f>
        <v>1448.47</v>
      </c>
      <c r="BG6" s="21">
        <f t="shared" ref="BG6:BO6" si="7">IF(BG7="",NA(),BG7)</f>
        <v>1310.27</v>
      </c>
      <c r="BH6" s="21">
        <f t="shared" si="7"/>
        <v>1168.6300000000001</v>
      </c>
      <c r="BI6" s="21">
        <f t="shared" si="7"/>
        <v>998.95</v>
      </c>
      <c r="BJ6" s="21">
        <f t="shared" si="7"/>
        <v>747.37</v>
      </c>
      <c r="BK6" s="21">
        <f t="shared" si="7"/>
        <v>867.83</v>
      </c>
      <c r="BL6" s="21">
        <f t="shared" si="7"/>
        <v>791.76</v>
      </c>
      <c r="BM6" s="21">
        <f t="shared" si="7"/>
        <v>900.82</v>
      </c>
      <c r="BN6" s="21">
        <f t="shared" si="7"/>
        <v>839.21</v>
      </c>
      <c r="BO6" s="21">
        <f t="shared" si="7"/>
        <v>791.46</v>
      </c>
      <c r="BP6" s="20" t="str">
        <f>IF(BP7="","",IF(BP7="-","【-】","【"&amp;SUBSTITUTE(TEXT(BP7,"#,##0.00"),"-","△")&amp;"】"))</f>
        <v>【798.10】</v>
      </c>
      <c r="BQ6" s="21">
        <f>IF(BQ7="",NA(),BQ7)</f>
        <v>100</v>
      </c>
      <c r="BR6" s="21">
        <f t="shared" ref="BR6:BZ6" si="8">IF(BR7="",NA(),BR7)</f>
        <v>100</v>
      </c>
      <c r="BS6" s="21">
        <f t="shared" si="8"/>
        <v>100</v>
      </c>
      <c r="BT6" s="21">
        <f t="shared" si="8"/>
        <v>100</v>
      </c>
      <c r="BU6" s="21">
        <f t="shared" si="8"/>
        <v>100</v>
      </c>
      <c r="BV6" s="21">
        <f t="shared" si="8"/>
        <v>57.08</v>
      </c>
      <c r="BW6" s="21">
        <f t="shared" si="8"/>
        <v>56.26</v>
      </c>
      <c r="BX6" s="21">
        <f t="shared" si="8"/>
        <v>52.94</v>
      </c>
      <c r="BY6" s="21">
        <f t="shared" si="8"/>
        <v>52.05</v>
      </c>
      <c r="BZ6" s="21">
        <f t="shared" si="8"/>
        <v>47.96</v>
      </c>
      <c r="CA6" s="20" t="str">
        <f>IF(CA7="","",IF(CA7="-","【-】","【"&amp;SUBSTITUTE(TEXT(CA7,"#,##0.00"),"-","△")&amp;"】"))</f>
        <v>【54.51】</v>
      </c>
      <c r="CB6" s="21">
        <f>IF(CB7="",NA(),CB7)</f>
        <v>172.43</v>
      </c>
      <c r="CC6" s="21">
        <f t="shared" ref="CC6:CK6" si="9">IF(CC7="",NA(),CC7)</f>
        <v>171.78</v>
      </c>
      <c r="CD6" s="21">
        <f t="shared" si="9"/>
        <v>173.64</v>
      </c>
      <c r="CE6" s="21">
        <f t="shared" si="9"/>
        <v>172.69</v>
      </c>
      <c r="CF6" s="21">
        <f t="shared" si="9"/>
        <v>172.07</v>
      </c>
      <c r="CG6" s="21">
        <f t="shared" si="9"/>
        <v>274.99</v>
      </c>
      <c r="CH6" s="21">
        <f t="shared" si="9"/>
        <v>282.08999999999997</v>
      </c>
      <c r="CI6" s="21">
        <f t="shared" si="9"/>
        <v>303.27999999999997</v>
      </c>
      <c r="CJ6" s="21">
        <f t="shared" si="9"/>
        <v>301.86</v>
      </c>
      <c r="CK6" s="21">
        <f t="shared" si="9"/>
        <v>325.85000000000002</v>
      </c>
      <c r="CL6" s="20" t="str">
        <f>IF(CL7="","",IF(CL7="-","【-】","【"&amp;SUBSTITUTE(TEXT(CL7,"#,##0.00"),"-","△")&amp;"】"))</f>
        <v>【286.33】</v>
      </c>
      <c r="CM6" s="21">
        <f>IF(CM7="",NA(),CM7)</f>
        <v>67.69</v>
      </c>
      <c r="CN6" s="21">
        <f t="shared" ref="CN6:CV6" si="10">IF(CN7="",NA(),CN7)</f>
        <v>63.08</v>
      </c>
      <c r="CO6" s="21">
        <f t="shared" si="10"/>
        <v>61.54</v>
      </c>
      <c r="CP6" s="21">
        <f t="shared" si="10"/>
        <v>58.46</v>
      </c>
      <c r="CQ6" s="21">
        <f t="shared" si="10"/>
        <v>56.92</v>
      </c>
      <c r="CR6" s="21">
        <f t="shared" si="10"/>
        <v>54.83</v>
      </c>
      <c r="CS6" s="21">
        <f t="shared" si="10"/>
        <v>66.53</v>
      </c>
      <c r="CT6" s="21">
        <f t="shared" si="10"/>
        <v>52.35</v>
      </c>
      <c r="CU6" s="21">
        <f t="shared" si="10"/>
        <v>46.25</v>
      </c>
      <c r="CV6" s="21">
        <f t="shared" si="10"/>
        <v>45.32</v>
      </c>
      <c r="CW6" s="20" t="str">
        <f>IF(CW7="","",IF(CW7="-","【-】","【"&amp;SUBSTITUTE(TEXT(CW7,"#,##0.00"),"-","△")&amp;"】"))</f>
        <v>【49.92】</v>
      </c>
      <c r="CX6" s="21">
        <f>IF(CX7="",NA(),CX7)</f>
        <v>100</v>
      </c>
      <c r="CY6" s="21">
        <f t="shared" ref="CY6:DG6" si="11">IF(CY7="",NA(),CY7)</f>
        <v>100</v>
      </c>
      <c r="CZ6" s="21">
        <f t="shared" si="11"/>
        <v>100</v>
      </c>
      <c r="DA6" s="21">
        <f t="shared" si="11"/>
        <v>100</v>
      </c>
      <c r="DB6" s="21">
        <f t="shared" si="11"/>
        <v>100</v>
      </c>
      <c r="DC6" s="21">
        <f t="shared" si="11"/>
        <v>84.7</v>
      </c>
      <c r="DD6" s="21">
        <f t="shared" si="11"/>
        <v>84.67</v>
      </c>
      <c r="DE6" s="21">
        <f t="shared" si="11"/>
        <v>84.39</v>
      </c>
      <c r="DF6" s="21">
        <f t="shared" si="11"/>
        <v>83.96</v>
      </c>
      <c r="DG6" s="21">
        <f t="shared" si="11"/>
        <v>83.54</v>
      </c>
      <c r="DH6" s="20" t="str">
        <f>IF(DH7="","",IF(DH7="-","【-】","【"&amp;SUBSTITUTE(TEXT(DH7,"#,##0.00"),"-","△")&amp;"】"))</f>
        <v>【87.80】</v>
      </c>
      <c r="DI6" s="21">
        <f>IF(DI7="",NA(),DI7)</f>
        <v>3.54</v>
      </c>
      <c r="DJ6" s="21">
        <f t="shared" ref="DJ6:DR6" si="12">IF(DJ7="",NA(),DJ7)</f>
        <v>7.07</v>
      </c>
      <c r="DK6" s="21">
        <f t="shared" si="12"/>
        <v>10.19</v>
      </c>
      <c r="DL6" s="21">
        <f t="shared" si="12"/>
        <v>13.25</v>
      </c>
      <c r="DM6" s="21">
        <f t="shared" si="12"/>
        <v>16.32</v>
      </c>
      <c r="DN6" s="21">
        <f t="shared" si="12"/>
        <v>20.34</v>
      </c>
      <c r="DO6" s="21">
        <f t="shared" si="12"/>
        <v>21.85</v>
      </c>
      <c r="DP6" s="21">
        <f t="shared" si="12"/>
        <v>25.19</v>
      </c>
      <c r="DQ6" s="21">
        <f t="shared" si="12"/>
        <v>25.46</v>
      </c>
      <c r="DR6" s="21">
        <f t="shared" si="12"/>
        <v>24.53</v>
      </c>
      <c r="DS6" s="20" t="str">
        <f>IF(DS7="","",IF(DS7="-","【-】","【"&amp;SUBSTITUTE(TEXT(DS7,"#,##0.00"),"-","△")&amp;"】"))</f>
        <v>【28.46】</v>
      </c>
      <c r="DT6" s="20">
        <f>IF(DT7="",NA(),DT7)</f>
        <v>0</v>
      </c>
      <c r="DU6" s="20">
        <f t="shared" ref="DU6:EC6" si="13">IF(DU7="",NA(),DU7)</f>
        <v>0</v>
      </c>
      <c r="DV6" s="20">
        <f t="shared" si="13"/>
        <v>0</v>
      </c>
      <c r="DW6" s="20">
        <f t="shared" si="13"/>
        <v>0</v>
      </c>
      <c r="DX6" s="20">
        <f t="shared" si="13"/>
        <v>0</v>
      </c>
      <c r="DY6" s="20">
        <f t="shared" si="13"/>
        <v>0</v>
      </c>
      <c r="DZ6" s="20">
        <f t="shared" si="13"/>
        <v>0</v>
      </c>
      <c r="EA6" s="20">
        <f t="shared" si="13"/>
        <v>0</v>
      </c>
      <c r="EB6" s="21">
        <f t="shared" si="13"/>
        <v>0.19</v>
      </c>
      <c r="EC6" s="20">
        <f t="shared" si="13"/>
        <v>0</v>
      </c>
      <c r="ED6" s="20" t="str">
        <f>IF(ED7="","",IF(ED7="-","【-】","【"&amp;SUBSTITUTE(TEXT(ED7,"#,##0.00"),"-","△")&amp;"】"))</f>
        <v>【0.03】</v>
      </c>
      <c r="EE6" s="20">
        <f>IF(EE7="",NA(),EE7)</f>
        <v>0</v>
      </c>
      <c r="EF6" s="20">
        <f t="shared" ref="EF6:EN6" si="14">IF(EF7="",NA(),EF7)</f>
        <v>0</v>
      </c>
      <c r="EG6" s="20">
        <f t="shared" si="14"/>
        <v>0</v>
      </c>
      <c r="EH6" s="20">
        <f t="shared" si="14"/>
        <v>0</v>
      </c>
      <c r="EI6" s="20">
        <f t="shared" si="14"/>
        <v>0</v>
      </c>
      <c r="EJ6" s="21">
        <f t="shared" si="14"/>
        <v>0.25</v>
      </c>
      <c r="EK6" s="21">
        <f t="shared" si="14"/>
        <v>0.05</v>
      </c>
      <c r="EL6" s="21">
        <f t="shared" si="14"/>
        <v>0.03</v>
      </c>
      <c r="EM6" s="21">
        <f t="shared" si="14"/>
        <v>0.03</v>
      </c>
      <c r="EN6" s="21">
        <f t="shared" si="14"/>
        <v>0.03</v>
      </c>
      <c r="EO6" s="20" t="str">
        <f>IF(EO7="","",IF(EO7="-","【-】","【"&amp;SUBSTITUTE(TEXT(EO7,"#,##0.00"),"-","△")&amp;"】"))</f>
        <v>【0.02】</v>
      </c>
    </row>
    <row r="7" spans="1:148" s="22" customFormat="1" x14ac:dyDescent="0.2">
      <c r="A7" s="14"/>
      <c r="B7" s="23">
        <v>2024</v>
      </c>
      <c r="C7" s="23">
        <v>222071</v>
      </c>
      <c r="D7" s="23">
        <v>46</v>
      </c>
      <c r="E7" s="23">
        <v>17</v>
      </c>
      <c r="F7" s="23">
        <v>5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>
        <v>90.92</v>
      </c>
      <c r="P7" s="24">
        <v>0.09</v>
      </c>
      <c r="Q7" s="24">
        <v>108.94</v>
      </c>
      <c r="R7" s="24">
        <v>3630</v>
      </c>
      <c r="S7" s="24">
        <v>126857</v>
      </c>
      <c r="T7" s="24">
        <v>389.08</v>
      </c>
      <c r="U7" s="24">
        <v>326.04000000000002</v>
      </c>
      <c r="V7" s="24">
        <v>111</v>
      </c>
      <c r="W7" s="24">
        <v>0.11</v>
      </c>
      <c r="X7" s="24">
        <v>1009.09</v>
      </c>
      <c r="Y7" s="24">
        <v>160.57</v>
      </c>
      <c r="Z7" s="24">
        <v>157.58000000000001</v>
      </c>
      <c r="AA7" s="24">
        <v>160.93</v>
      </c>
      <c r="AB7" s="24">
        <v>163.28</v>
      </c>
      <c r="AC7" s="24">
        <v>163.72999999999999</v>
      </c>
      <c r="AD7" s="24">
        <v>106.37</v>
      </c>
      <c r="AE7" s="24">
        <v>106.07</v>
      </c>
      <c r="AF7" s="24">
        <v>105.5</v>
      </c>
      <c r="AG7" s="24">
        <v>106.35</v>
      </c>
      <c r="AH7" s="24">
        <v>106.62</v>
      </c>
      <c r="AI7" s="24">
        <v>104.3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139.02000000000001</v>
      </c>
      <c r="AP7" s="24">
        <v>132.04</v>
      </c>
      <c r="AQ7" s="24">
        <v>145.43</v>
      </c>
      <c r="AR7" s="24">
        <v>129.88999999999999</v>
      </c>
      <c r="AS7" s="24">
        <v>107.99</v>
      </c>
      <c r="AT7" s="24">
        <v>102.74</v>
      </c>
      <c r="AU7" s="24">
        <v>71.819999999999993</v>
      </c>
      <c r="AV7" s="24">
        <v>123.94</v>
      </c>
      <c r="AW7" s="24">
        <v>154.1</v>
      </c>
      <c r="AX7" s="24">
        <v>188.02</v>
      </c>
      <c r="AY7" s="24">
        <v>229.41</v>
      </c>
      <c r="AZ7" s="24">
        <v>29.13</v>
      </c>
      <c r="BA7" s="24">
        <v>35.69</v>
      </c>
      <c r="BB7" s="24">
        <v>38.4</v>
      </c>
      <c r="BC7" s="24">
        <v>44.04</v>
      </c>
      <c r="BD7" s="24">
        <v>58.25</v>
      </c>
      <c r="BE7" s="24">
        <v>47.19</v>
      </c>
      <c r="BF7" s="24">
        <v>1448.47</v>
      </c>
      <c r="BG7" s="24">
        <v>1310.27</v>
      </c>
      <c r="BH7" s="24">
        <v>1168.6300000000001</v>
      </c>
      <c r="BI7" s="24">
        <v>998.95</v>
      </c>
      <c r="BJ7" s="24">
        <v>747.37</v>
      </c>
      <c r="BK7" s="24">
        <v>867.83</v>
      </c>
      <c r="BL7" s="24">
        <v>791.76</v>
      </c>
      <c r="BM7" s="24">
        <v>900.82</v>
      </c>
      <c r="BN7" s="24">
        <v>839.21</v>
      </c>
      <c r="BO7" s="24">
        <v>791.46</v>
      </c>
      <c r="BP7" s="24">
        <v>798.1</v>
      </c>
      <c r="BQ7" s="24">
        <v>100</v>
      </c>
      <c r="BR7" s="24">
        <v>100</v>
      </c>
      <c r="BS7" s="24">
        <v>100</v>
      </c>
      <c r="BT7" s="24">
        <v>100</v>
      </c>
      <c r="BU7" s="24">
        <v>100</v>
      </c>
      <c r="BV7" s="24">
        <v>57.08</v>
      </c>
      <c r="BW7" s="24">
        <v>56.26</v>
      </c>
      <c r="BX7" s="24">
        <v>52.94</v>
      </c>
      <c r="BY7" s="24">
        <v>52.05</v>
      </c>
      <c r="BZ7" s="24">
        <v>47.96</v>
      </c>
      <c r="CA7" s="24">
        <v>54.51</v>
      </c>
      <c r="CB7" s="24">
        <v>172.43</v>
      </c>
      <c r="CC7" s="24">
        <v>171.78</v>
      </c>
      <c r="CD7" s="24">
        <v>173.64</v>
      </c>
      <c r="CE7" s="24">
        <v>172.69</v>
      </c>
      <c r="CF7" s="24">
        <v>172.07</v>
      </c>
      <c r="CG7" s="24">
        <v>274.99</v>
      </c>
      <c r="CH7" s="24">
        <v>282.08999999999997</v>
      </c>
      <c r="CI7" s="24">
        <v>303.27999999999997</v>
      </c>
      <c r="CJ7" s="24">
        <v>301.86</v>
      </c>
      <c r="CK7" s="24">
        <v>325.85000000000002</v>
      </c>
      <c r="CL7" s="24">
        <v>286.33</v>
      </c>
      <c r="CM7" s="24">
        <v>67.69</v>
      </c>
      <c r="CN7" s="24">
        <v>63.08</v>
      </c>
      <c r="CO7" s="24">
        <v>61.54</v>
      </c>
      <c r="CP7" s="24">
        <v>58.46</v>
      </c>
      <c r="CQ7" s="24">
        <v>56.92</v>
      </c>
      <c r="CR7" s="24">
        <v>54.83</v>
      </c>
      <c r="CS7" s="24">
        <v>66.53</v>
      </c>
      <c r="CT7" s="24">
        <v>52.35</v>
      </c>
      <c r="CU7" s="24">
        <v>46.25</v>
      </c>
      <c r="CV7" s="24">
        <v>45.32</v>
      </c>
      <c r="CW7" s="24">
        <v>49.92</v>
      </c>
      <c r="CX7" s="24">
        <v>100</v>
      </c>
      <c r="CY7" s="24">
        <v>100</v>
      </c>
      <c r="CZ7" s="24">
        <v>100</v>
      </c>
      <c r="DA7" s="24">
        <v>100</v>
      </c>
      <c r="DB7" s="24">
        <v>100</v>
      </c>
      <c r="DC7" s="24">
        <v>84.7</v>
      </c>
      <c r="DD7" s="24">
        <v>84.67</v>
      </c>
      <c r="DE7" s="24">
        <v>84.39</v>
      </c>
      <c r="DF7" s="24">
        <v>83.96</v>
      </c>
      <c r="DG7" s="24">
        <v>83.54</v>
      </c>
      <c r="DH7" s="24">
        <v>87.8</v>
      </c>
      <c r="DI7" s="24">
        <v>3.54</v>
      </c>
      <c r="DJ7" s="24">
        <v>7.07</v>
      </c>
      <c r="DK7" s="24">
        <v>10.19</v>
      </c>
      <c r="DL7" s="24">
        <v>13.25</v>
      </c>
      <c r="DM7" s="24">
        <v>16.32</v>
      </c>
      <c r="DN7" s="24">
        <v>20.34</v>
      </c>
      <c r="DO7" s="24">
        <v>21.85</v>
      </c>
      <c r="DP7" s="24">
        <v>25.19</v>
      </c>
      <c r="DQ7" s="24">
        <v>25.46</v>
      </c>
      <c r="DR7" s="24">
        <v>24.53</v>
      </c>
      <c r="DS7" s="24">
        <v>28.46</v>
      </c>
      <c r="DT7" s="24">
        <v>0</v>
      </c>
      <c r="DU7" s="24">
        <v>0</v>
      </c>
      <c r="DV7" s="24">
        <v>0</v>
      </c>
      <c r="DW7" s="24">
        <v>0</v>
      </c>
      <c r="DX7" s="24">
        <v>0</v>
      </c>
      <c r="DY7" s="24">
        <v>0</v>
      </c>
      <c r="DZ7" s="24">
        <v>0</v>
      </c>
      <c r="EA7" s="24">
        <v>0</v>
      </c>
      <c r="EB7" s="24">
        <v>0.19</v>
      </c>
      <c r="EC7" s="24">
        <v>0</v>
      </c>
      <c r="ED7" s="24">
        <v>0.03</v>
      </c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0.25</v>
      </c>
      <c r="EK7" s="24">
        <v>0.05</v>
      </c>
      <c r="EL7" s="24">
        <v>0.03</v>
      </c>
      <c r="EM7" s="24">
        <v>0.03</v>
      </c>
      <c r="EN7" s="24">
        <v>0.03</v>
      </c>
      <c r="EO7" s="24">
        <v>0.02</v>
      </c>
    </row>
    <row r="8" spans="1:148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2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2">
      <c r="A10" s="26" t="s">
        <v>46</v>
      </c>
      <c r="B10" s="27">
        <f>DATEVALUE($B7-B11&amp;"/1/"&amp;B12)</f>
        <v>37257</v>
      </c>
      <c r="C10" s="27">
        <f t="shared" ref="C10:F10" si="15">DATEVALUE($B7-C11&amp;"/1/"&amp;C12)</f>
        <v>37622</v>
      </c>
      <c r="D10" s="27">
        <f t="shared" si="15"/>
        <v>37988</v>
      </c>
      <c r="E10" s="27">
        <f t="shared" si="15"/>
        <v>38355</v>
      </c>
      <c r="F10" s="27">
        <f t="shared" si="15"/>
        <v>38721</v>
      </c>
    </row>
    <row r="11" spans="1:148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2">
      <c r="B13" t="s">
        <v>110</v>
      </c>
      <c r="C13" t="s">
        <v>111</v>
      </c>
      <c r="D13" t="s">
        <v>110</v>
      </c>
      <c r="E13" t="s">
        <v>111</v>
      </c>
      <c r="F13" t="s">
        <v>111</v>
      </c>
      <c r="G13" t="s">
        <v>112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佐野　勝紀</cp:lastModifiedBy>
  <dcterms:created xsi:type="dcterms:W3CDTF">2025-12-23T06:20:44Z</dcterms:created>
  <dcterms:modified xsi:type="dcterms:W3CDTF">2026-03-10T00:16:11Z</dcterms:modified>
  <cp:category/>
</cp:coreProperties>
</file>